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jpeg" ContentType="image/jpeg"/>
  <Override PartName="/xl/media/image3.jpeg" ContentType="image/jpeg"/>
  <Override PartName="/xl/media/image5.png" ContentType="image/png"/>
  <Override PartName="/xl/media/image4.png" ContentType="image/png"/>
  <Override PartName="/xl/media/image6.jpeg" ContentType="image/jpeg"/>
  <Override PartName="/xl/media/image7.png" ContentType="image/png"/>
  <Override PartName="/xl/media/image8.wmf" ContentType="image/x-wmf"/>
  <Override PartName="/xl/media/image9.jpeg" ContentType="image/jpeg"/>
  <Override PartName="/xl/media/image10.jpeg" ContentType="image/jpeg"/>
  <Override PartName="/xl/media/image11.png" ContentType="image/png"/>
  <Override PartName="/xl/media/image12.jpeg" ContentType="image/jpeg"/>
  <Override PartName="/xl/media/image13.wmf" ContentType="image/x-wmf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Sheet2" sheetId="1" state="hidden" r:id="rId2"/>
    <sheet name="Pattern Design" sheetId="2" state="visible" r:id="rId3"/>
    <sheet name="Ratio Detail" sheetId="3" state="visible" r:id="rId4"/>
    <sheet name="Lengthwise Ratio" sheetId="4" state="visible" r:id="rId5"/>
    <sheet name="Sheet1" sheetId="5" state="hidden" r:id="rId6"/>
  </sheets>
  <definedNames>
    <definedName function="false" hidden="false" localSheetId="3" name="_xlnm.Print_Area" vbProcedure="false">'Lengthwise Ratio'!$A$1:$AN$24</definedName>
    <definedName function="false" hidden="false" localSheetId="1" name="_xlnm.Print_Area" vbProcedure="false">'Pattern Design'!$A$1:$AP$64</definedName>
    <definedName function="false" hidden="false" localSheetId="2" name="_xlnm.Print_Area" vbProcedure="false">'Ratio Detail'!$A$1:$V$58</definedName>
    <definedName function="false" hidden="false" name="age" vbProcedure="false">Sheet2!$H$2:$H$23</definedName>
    <definedName function="false" hidden="false" name="Brand" vbProcedure="false">Sheet2!$B$6:$B$16</definedName>
    <definedName function="false" hidden="false" name="Class" vbProcedure="false">Sheet2!$B$24:$B$27</definedName>
    <definedName function="false" hidden="false" name="FWD_speed" vbProcedure="false">Sheet2!$D$7:$D$9</definedName>
    <definedName function="false" hidden="false" name="Hard" vbProcedure="false">Sheet2!$B$20:$B$22</definedName>
    <definedName function="false" hidden="false" name="Lane" vbProcedure="false">Sheet2!$B$3:$B$4</definedName>
    <definedName function="false" hidden="false" name="Mode" vbProcedure="false">Sheet2!$D$3:$D$5</definedName>
    <definedName function="false" hidden="false" name="Oil" vbProcedure="false">Sheet2!$F$3:$F$10</definedName>
    <definedName function="false" hidden="false" name="pat_num" vbProcedure="false">Sheet2!$D$20:$D$29</definedName>
    <definedName function="false" hidden="false" name="Split" vbProcedure="false">Sheet2!$D$16:$D$17</definedName>
    <definedName function="false" hidden="false" name="Start" vbProcedure="false">Sheet2!$D$31:$D$88</definedName>
    <definedName function="false" hidden="false" name="Start_oil" vbProcedure="false">Sheet2!$D$11:$D$14</definedName>
    <definedName function="false" hidden="false" name="transition" vbProcedure="false">Sheet2!$F$15:$F$71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<sst xmlns="http://schemas.openxmlformats.org/spreadsheetml/2006/main" count="439" uniqueCount="160">
  <si>
    <t xml:space="preserve">Surface Information</t>
  </si>
  <si>
    <t xml:space="preserve">Pattern Parameters</t>
  </si>
  <si>
    <t xml:space="preserve">Supplies Information</t>
  </si>
  <si>
    <t xml:space="preserve">Age</t>
  </si>
  <si>
    <t xml:space="preserve">Type</t>
  </si>
  <si>
    <t xml:space="preserve">Synthetic</t>
  </si>
  <si>
    <t xml:space="preserve">Mode</t>
  </si>
  <si>
    <t xml:space="preserve">Clean</t>
  </si>
  <si>
    <t xml:space="preserve">Conditioner</t>
  </si>
  <si>
    <t xml:space="preserve">Command</t>
  </si>
  <si>
    <t xml:space="preserve">Wood</t>
  </si>
  <si>
    <t xml:space="preserve">Oil</t>
  </si>
  <si>
    <t xml:space="preserve">Absolute HV</t>
  </si>
  <si>
    <t xml:space="preserve">Clean &amp; Oil</t>
  </si>
  <si>
    <t xml:space="preserve">Absolute Control</t>
  </si>
  <si>
    <t xml:space="preserve">Brand</t>
  </si>
  <si>
    <t xml:space="preserve">Brunswick Anvil Lane</t>
  </si>
  <si>
    <t xml:space="preserve">Absolute</t>
  </si>
  <si>
    <t xml:space="preserve">Brunswick Pro Lane</t>
  </si>
  <si>
    <t xml:space="preserve">Max Clean</t>
  </si>
  <si>
    <t xml:space="preserve">Control LV</t>
  </si>
  <si>
    <t xml:space="preserve">Brunswick Glo Anvil - 3/8"</t>
  </si>
  <si>
    <t xml:space="preserve">Speed</t>
  </si>
  <si>
    <t xml:space="preserve">Heavy Clean (Envoy)</t>
  </si>
  <si>
    <t xml:space="preserve">Control</t>
  </si>
  <si>
    <t xml:space="preserve">AMF HPL</t>
  </si>
  <si>
    <t xml:space="preserve">Quick Clean</t>
  </si>
  <si>
    <t xml:space="preserve">Authority22 W22</t>
  </si>
  <si>
    <t xml:space="preserve">AMF SPL</t>
  </si>
  <si>
    <t xml:space="preserve">Custom</t>
  </si>
  <si>
    <t xml:space="preserve">Waterbased</t>
  </si>
  <si>
    <t xml:space="preserve">Start Oil</t>
  </si>
  <si>
    <t xml:space="preserve">Urethane</t>
  </si>
  <si>
    <t xml:space="preserve">Moisture Cure Urethane</t>
  </si>
  <si>
    <t xml:space="preserve">100% Solids</t>
  </si>
  <si>
    <t xml:space="preserve">Guardian/Barricade</t>
  </si>
  <si>
    <t xml:space="preserve">Cleaner Transition</t>
  </si>
  <si>
    <t xml:space="preserve">Lane Shield</t>
  </si>
  <si>
    <t xml:space="preserve">Split</t>
  </si>
  <si>
    <t xml:space="preserve">Yes</t>
  </si>
  <si>
    <t xml:space="preserve">No</t>
  </si>
  <si>
    <t xml:space="preserve">Difficulty</t>
  </si>
  <si>
    <t xml:space="preserve">Low </t>
  </si>
  <si>
    <t xml:space="preserve">Pattern #</t>
  </si>
  <si>
    <t xml:space="preserve">Medium</t>
  </si>
  <si>
    <t xml:space="preserve">High</t>
  </si>
  <si>
    <t xml:space="preserve">20+</t>
  </si>
  <si>
    <t xml:space="preserve">Class</t>
  </si>
  <si>
    <t xml:space="preserve">Recreational</t>
  </si>
  <si>
    <t xml:space="preserve">Competitive</t>
  </si>
  <si>
    <t xml:space="preserve">Sport</t>
  </si>
  <si>
    <t xml:space="preserve">Training</t>
  </si>
  <si>
    <t xml:space="preserve">Start</t>
  </si>
  <si>
    <t xml:space="preserve">x</t>
  </si>
  <si>
    <t xml:space="preserve">Official Lane Maintenance and Capital Equipment Provider</t>
  </si>
  <si>
    <t xml:space="preserve">Select Machine</t>
  </si>
  <si>
    <t xml:space="preserve">Pattern Information</t>
  </si>
  <si>
    <t xml:space="preserve">Date</t>
  </si>
  <si>
    <t xml:space="preserve">Pattern Number</t>
  </si>
  <si>
    <t xml:space="preserve">Lane Cleaner</t>
  </si>
  <si>
    <t xml:space="preserve">MAX10</t>
  </si>
  <si>
    <t xml:space="preserve">Pattern Type</t>
  </si>
  <si>
    <t xml:space="preserve">Pattern Name</t>
  </si>
  <si>
    <t xml:space="preserve">Cleaner Mixture Ratio</t>
  </si>
  <si>
    <t xml:space="preserve">:</t>
  </si>
  <si>
    <t xml:space="preserve">Pattern Difficulty</t>
  </si>
  <si>
    <t xml:space="preserve">Cleaner Transition Distance</t>
  </si>
  <si>
    <t xml:space="preserve">Authority22</t>
  </si>
  <si>
    <t xml:space="preserve">Pattern Designer</t>
  </si>
  <si>
    <t xml:space="preserve">Forward Speed</t>
  </si>
  <si>
    <t xml:space="preserve">Cleaner Spray End Distance</t>
  </si>
  <si>
    <t xml:space="preserve">Envoy</t>
  </si>
  <si>
    <t xml:space="preserve">Pattern Volume (ml)</t>
  </si>
  <si>
    <t xml:space="preserve">Start Cleaner Spray</t>
  </si>
  <si>
    <t xml:space="preserve">Start Squeegee</t>
  </si>
  <si>
    <t xml:space="preserve">Lane Conditioner</t>
  </si>
  <si>
    <t xml:space="preserve">Connect</t>
  </si>
  <si>
    <t xml:space="preserve">Surface Type</t>
  </si>
  <si>
    <t xml:space="preserve">Start Oiling</t>
  </si>
  <si>
    <t xml:space="preserve">Notes</t>
  </si>
  <si>
    <t xml:space="preserve">Surface Brand</t>
  </si>
  <si>
    <t xml:space="preserve">Split Pattern</t>
  </si>
  <si>
    <t xml:space="preserve">Zone</t>
  </si>
  <si>
    <t xml:space="preserve">Zone End Distance</t>
  </si>
  <si>
    <t xml:space="preserve">Zone Ratio</t>
  </si>
  <si>
    <t xml:space="preserve">L</t>
  </si>
  <si>
    <t xml:space="preserve">R</t>
  </si>
  <si>
    <t xml:space="preserve">Zone Volume (ml)</t>
  </si>
  <si>
    <t xml:space="preserve">ZONE</t>
  </si>
  <si>
    <t xml:space="preserve">7 Pin Side                                                           Board Number                                                               10 Pin Side</t>
  </si>
  <si>
    <t xml:space="preserve">L1</t>
  </si>
  <si>
    <t xml:space="preserve">L2</t>
  </si>
  <si>
    <t xml:space="preserve">L3</t>
  </si>
  <si>
    <t xml:space="preserve">L4</t>
  </si>
  <si>
    <t xml:space="preserve">L5</t>
  </si>
  <si>
    <t xml:space="preserve">L6</t>
  </si>
  <si>
    <t xml:space="preserve">L7</t>
  </si>
  <si>
    <t xml:space="preserve">L8</t>
  </si>
  <si>
    <t xml:space="preserve">L9</t>
  </si>
  <si>
    <t xml:space="preserve">L10</t>
  </si>
  <si>
    <t xml:space="preserve">L11</t>
  </si>
  <si>
    <t xml:space="preserve">L12</t>
  </si>
  <si>
    <t xml:space="preserve">L13</t>
  </si>
  <si>
    <t xml:space="preserve">L14</t>
  </si>
  <si>
    <t xml:space="preserve">L15</t>
  </si>
  <si>
    <t xml:space="preserve">L16</t>
  </si>
  <si>
    <t xml:space="preserve">L17</t>
  </si>
  <si>
    <t xml:space="preserve">L18</t>
  </si>
  <si>
    <t xml:space="preserve">L19</t>
  </si>
  <si>
    <t xml:space="preserve">C20</t>
  </si>
  <si>
    <t xml:space="preserve">R19</t>
  </si>
  <si>
    <t xml:space="preserve">R18</t>
  </si>
  <si>
    <t xml:space="preserve">R17</t>
  </si>
  <si>
    <t xml:space="preserve">R16</t>
  </si>
  <si>
    <t xml:space="preserve">R15</t>
  </si>
  <si>
    <t xml:space="preserve">R14</t>
  </si>
  <si>
    <t xml:space="preserve">R13</t>
  </si>
  <si>
    <t xml:space="preserve">R12</t>
  </si>
  <si>
    <t xml:space="preserve">R11</t>
  </si>
  <si>
    <t xml:space="preserve">R10</t>
  </si>
  <si>
    <t xml:space="preserve">R9</t>
  </si>
  <si>
    <t xml:space="preserve">R8</t>
  </si>
  <si>
    <t xml:space="preserve">R7</t>
  </si>
  <si>
    <t xml:space="preserve">R6</t>
  </si>
  <si>
    <t xml:space="preserve">R5</t>
  </si>
  <si>
    <t xml:space="preserve">R4</t>
  </si>
  <si>
    <t xml:space="preserve">R3</t>
  </si>
  <si>
    <t xml:space="preserve">R2</t>
  </si>
  <si>
    <t xml:space="preserve">R1</t>
  </si>
  <si>
    <r>
      <rPr>
        <b val="true"/>
        <sz val="20"/>
        <rFont val="Arial"/>
        <family val="2"/>
        <charset val="1"/>
      </rPr>
      <t xml:space="preserve">Crosswise Ratios</t>
    </r>
    <r>
      <rPr>
        <b val="true"/>
        <sz val="18"/>
        <rFont val="Arial"/>
        <family val="2"/>
        <charset val="1"/>
      </rPr>
      <t xml:space="preserve"> (by units)</t>
    </r>
  </si>
  <si>
    <r>
      <rPr>
        <b val="true"/>
        <sz val="20"/>
        <rFont val="Arial"/>
        <family val="2"/>
        <charset val="1"/>
      </rPr>
      <t xml:space="preserve">Crosswise Ratios</t>
    </r>
    <r>
      <rPr>
        <b val="true"/>
        <sz val="18"/>
        <rFont val="Arial"/>
        <family val="2"/>
        <charset val="1"/>
      </rPr>
      <t xml:space="preserve"> (by ml)</t>
    </r>
  </si>
  <si>
    <t xml:space="preserve">Zone 1</t>
  </si>
  <si>
    <t xml:space="preserve">Average</t>
  </si>
  <si>
    <t xml:space="preserve">Ratio</t>
  </si>
  <si>
    <t xml:space="preserve">Zone 5</t>
  </si>
  <si>
    <t xml:space="preserve">3L-7L</t>
  </si>
  <si>
    <t xml:space="preserve">Left =</t>
  </si>
  <si>
    <t xml:space="preserve">3R-7R</t>
  </si>
  <si>
    <t xml:space="preserve">Right=</t>
  </si>
  <si>
    <t xml:space="preserve">18L-18R</t>
  </si>
  <si>
    <t xml:space="preserve">Center =</t>
  </si>
  <si>
    <t xml:space="preserve">Center=</t>
  </si>
  <si>
    <t xml:space="preserve">Zone 2</t>
  </si>
  <si>
    <t xml:space="preserve">Zone 6</t>
  </si>
  <si>
    <t xml:space="preserve">Zone 3</t>
  </si>
  <si>
    <t xml:space="preserve">Zone 7</t>
  </si>
  <si>
    <t xml:space="preserve">Zone 4</t>
  </si>
  <si>
    <t xml:space="preserve">Zone 8</t>
  </si>
  <si>
    <t xml:space="preserve">The crosswise ratios are calculated by the average units of oil for boards 18L - 18R and divided by the average units of oil for board 3 - 7 left and right.</t>
  </si>
  <si>
    <t xml:space="preserve">3L-7L:18L-18R</t>
  </si>
  <si>
    <t xml:space="preserve">Ratio by Total Volume</t>
  </si>
  <si>
    <t xml:space="preserve">18L-18R:7R-3R</t>
  </si>
  <si>
    <t xml:space="preserve">Lengthwise Ratio By Area</t>
  </si>
  <si>
    <t xml:space="preserve">Left</t>
  </si>
  <si>
    <t xml:space="preserve">Center</t>
  </si>
  <si>
    <t xml:space="preserve">Right</t>
  </si>
  <si>
    <t xml:space="preserve">Lengthwise Ratio By Board (units &amp; ml)</t>
  </si>
  <si>
    <t xml:space="preserve">Zone </t>
  </si>
  <si>
    <t xml:space="preserve">The lengthwise ratios are calculated from the volumes in the first zone.</t>
  </si>
  <si>
    <t xml:space="preserve">Total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</si>
</sst>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409]d\-mmm\-yy;@"/>
    <numFmt numFmtId="166" formatCode="0.00"/>
    <numFmt numFmtId="167" formatCode="@"/>
    <numFmt numFmtId="168" formatCode="0.0"/>
    <numFmt numFmtId="169" formatCode="0"/>
    <numFmt numFmtId="170" formatCode="General"/>
    <numFmt numFmtId="171" formatCode="0.000"/>
    <numFmt numFmtId="172" formatCode="d/mmm"/>
    <numFmt numFmtId="173" formatCode="0.000000"/>
    <numFmt numFmtId="174" formatCode="0.0000000000000"/>
  </numFmts>
  <fonts count="3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18"/>
      <name val="Arial"/>
      <family val="2"/>
      <charset val="1"/>
    </font>
    <font>
      <sz val="10"/>
      <color rgb="FFFFFFFF"/>
      <name val="Arial"/>
      <family val="2"/>
      <charset val="1"/>
    </font>
    <font>
      <sz val="20"/>
      <name val="Arial"/>
      <family val="2"/>
      <charset val="1"/>
    </font>
    <font>
      <b val="true"/>
      <sz val="18"/>
      <color rgb="FFFFFFFF"/>
      <name val="Arial"/>
      <family val="2"/>
      <charset val="1"/>
    </font>
    <font>
      <b val="true"/>
      <sz val="48"/>
      <color rgb="FF17375E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18"/>
      <name val="Arial"/>
      <family val="2"/>
      <charset val="1"/>
    </font>
    <font>
      <sz val="10"/>
      <name val="Arial"/>
      <family val="2"/>
      <charset val="1"/>
    </font>
    <font>
      <b val="true"/>
      <sz val="16"/>
      <name val="Arial"/>
      <family val="2"/>
      <charset val="1"/>
    </font>
    <font>
      <sz val="16"/>
      <name val="Arial"/>
      <family val="2"/>
      <charset val="1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10"/>
      <name val="Arial"/>
      <family val="2"/>
      <charset val="1"/>
    </font>
    <font>
      <b val="true"/>
      <sz val="18"/>
      <color rgb="FF17375E"/>
      <name val="Arial"/>
      <family val="2"/>
      <charset val="1"/>
    </font>
    <font>
      <b val="true"/>
      <sz val="36"/>
      <color rgb="FF1F497D"/>
      <name val="Arial"/>
      <family val="2"/>
      <charset val="1"/>
    </font>
    <font>
      <b val="true"/>
      <sz val="20"/>
      <name val="Arial"/>
      <family val="2"/>
      <charset val="1"/>
    </font>
    <font>
      <b val="true"/>
      <i val="true"/>
      <sz val="11"/>
      <color rgb="FF17375E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2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i val="true"/>
      <sz val="18"/>
      <color rgb="FFFF0000"/>
      <name val="Arial"/>
      <family val="2"/>
      <charset val="1"/>
    </font>
    <font>
      <b val="true"/>
      <sz val="24"/>
      <color rgb="FF17375E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sz val="14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878787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ck">
        <color rgb="FF1F497D"/>
      </bottom>
      <diagonal/>
    </border>
    <border diagonalUp="false" diagonalDown="false">
      <left style="medium"/>
      <right/>
      <top/>
      <bottom style="thick">
        <color rgb="FF1F497D"/>
      </bottom>
      <diagonal/>
    </border>
    <border diagonalUp="false" diagonalDown="false">
      <left/>
      <right style="medium"/>
      <top/>
      <bottom style="thick">
        <color rgb="FF1F497D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medium"/>
      <right style="thin"/>
      <top style="double"/>
      <bottom style="double"/>
      <diagonal/>
    </border>
    <border diagonalUp="false" diagonalDown="false">
      <left style="medium"/>
      <right style="medium"/>
      <top style="double"/>
      <bottom style="double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4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6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3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2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5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4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5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5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0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ill>
        <patternFill>
          <bgColor rgb="FFFFFFFF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C0C0"/>
        </patternFill>
      </fill>
    </dxf>
    <dxf>
      <font>
        <b val="0"/>
        <i val="0"/>
      </font>
    </dxf>
    <dxf>
      <font>
        <b val="0"/>
        <i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98530"/>
      <rgbColor rgb="FF800080"/>
      <rgbColor rgb="FF25798F"/>
      <rgbColor rgb="FFC0C0C0"/>
      <rgbColor rgb="FF808080"/>
      <rgbColor rgb="FF85A1D0"/>
      <rgbColor rgb="FFB43632"/>
      <rgbColor rgb="FFFFFFCC"/>
      <rgbColor rgb="FFCCFFFF"/>
      <rgbColor rgb="FF660066"/>
      <rgbColor rgb="FFD28685"/>
      <rgbColor rgb="FF2E5F99"/>
      <rgbColor rgb="FFCCCCFF"/>
      <rgbColor rgb="FF000080"/>
      <rgbColor rgb="FFFF00FF"/>
      <rgbColor rgb="FFFFFF00"/>
      <rgbColor rgb="FF00FFFF"/>
      <rgbColor rgb="FF800080"/>
      <rgbColor rgb="FF800000"/>
      <rgbColor rgb="FF356DB0"/>
      <rgbColor rgb="FF0000FF"/>
      <rgbColor rgb="FF00CCFF"/>
      <rgbColor rgb="FFCCFFFF"/>
      <rgbColor rgb="FFCCFFCC"/>
      <rgbColor rgb="FFFFFF99"/>
      <rgbColor rgb="FF99CCFF"/>
      <rgbColor rgb="FFFF99CC"/>
      <rgbColor rgb="FFA26766"/>
      <rgbColor rgb="FFFFCC99"/>
      <rgbColor rgb="FF3C7AC7"/>
      <rgbColor rgb="FF33CCCC"/>
      <rgbColor rgb="FF8AAD3F"/>
      <rgbColor rgb="FFFFCC00"/>
      <rgbColor rgb="FFB6611C"/>
      <rgbColor rgb="FFEC7D25"/>
      <rgbColor rgb="FF667DA0"/>
      <rgbColor rgb="FF878787"/>
      <rgbColor rgb="FF17375E"/>
      <rgbColor rgb="FF2F9DBA"/>
      <rgbColor rgb="FF003300"/>
      <rgbColor rgb="FF295488"/>
      <rgbColor rgb="FF8B2926"/>
      <rgbColor rgb="FF6D4E93"/>
      <rgbColor rgb="FF1F497D"/>
      <rgbColor rgb="FF553C7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409325371147553"/>
          <c:y val="0.0664157256378085"/>
          <c:w val="0.893952559670173"/>
          <c:h val="0.720618987871184"/>
        </c:manualLayout>
      </c:layout>
      <c:areaChart>
        <c:grouping val="standard"/>
        <c:ser>
          <c:idx val="0"/>
          <c:order val="0"/>
          <c:tx>
            <c:strRef>
              <c:f>"Zone1"</c:f>
              <c:strCache>
                <c:ptCount val="1"/>
                <c:pt idx="0">
                  <c:v>Zone1</c:v>
                </c:pt>
              </c:strCache>
            </c:strRef>
          </c:tx>
          <c:spPr>
            <a:gradFill>
              <a:gsLst>
                <a:gs pos="0">
                  <a:srgbClr val="295488"/>
                </a:gs>
                <a:gs pos="100000">
                  <a:srgbClr val="356db0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Design'!$C$29:$AO$29</c:f>
              <c:numCache>
                <c:formatCode>General</c:formatCode>
                <c:ptCount val="39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44</c:v>
                </c:pt>
                <c:pt idx="7">
                  <c:v>56</c:v>
                </c:pt>
                <c:pt idx="8">
                  <c:v>67</c:v>
                </c:pt>
                <c:pt idx="9">
                  <c:v>79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79</c:v>
                </c:pt>
                <c:pt idx="30">
                  <c:v>67</c:v>
                </c:pt>
                <c:pt idx="31">
                  <c:v>56</c:v>
                </c:pt>
                <c:pt idx="32">
                  <c:v>44</c:v>
                </c:pt>
                <c:pt idx="33">
                  <c:v>30</c:v>
                </c:pt>
                <c:pt idx="34">
                  <c:v>30</c:v>
                </c:pt>
                <c:pt idx="35">
                  <c:v>20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</c:ser>
        <c:ser>
          <c:idx val="1"/>
          <c:order val="1"/>
          <c:tx>
            <c:strRef>
              <c:f>"Zone 2"</c:f>
              <c:strCache>
                <c:ptCount val="1"/>
                <c:pt idx="0">
                  <c:v>Zone 2</c:v>
                </c:pt>
              </c:strCache>
            </c:strRef>
          </c:tx>
          <c:spPr>
            <a:gradFill>
              <a:gsLst>
                <a:gs pos="0">
                  <a:srgbClr val="8b2926"/>
                </a:gs>
                <a:gs pos="100000">
                  <a:srgbClr val="b43632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Design'!$C$30:$AO$30</c:f>
              <c:numCache>
                <c:formatCode>General</c:formatCode>
                <c:ptCount val="39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40</c:v>
                </c:pt>
                <c:pt idx="8">
                  <c:v>45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45</c:v>
                </c:pt>
                <c:pt idx="31">
                  <c:v>40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10</c:v>
                </c:pt>
                <c:pt idx="36">
                  <c:v>10</c:v>
                </c:pt>
                <c:pt idx="37">
                  <c:v>3</c:v>
                </c:pt>
                <c:pt idx="38">
                  <c:v>3</c:v>
                </c:pt>
              </c:numCache>
            </c:numRef>
          </c:val>
        </c:ser>
        <c:ser>
          <c:idx val="2"/>
          <c:order val="2"/>
          <c:tx>
            <c:strRef>
              <c:f>"Zone 3"</c:f>
              <c:strCache>
                <c:ptCount val="1"/>
                <c:pt idx="0">
                  <c:v>Zone 3</c:v>
                </c:pt>
              </c:strCache>
            </c:strRef>
          </c:tx>
          <c:spPr>
            <a:gradFill>
              <a:gsLst>
                <a:gs pos="0">
                  <a:srgbClr val="698530"/>
                </a:gs>
                <a:gs pos="100000">
                  <a:srgbClr val="8aad3f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Design'!$C$31:$AO$31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35</c:v>
                </c:pt>
                <c:pt idx="29">
                  <c:v>30</c:v>
                </c:pt>
                <c:pt idx="30">
                  <c:v>20</c:v>
                </c:pt>
                <c:pt idx="31">
                  <c:v>20</c:v>
                </c:pt>
                <c:pt idx="32">
                  <c:v>10</c:v>
                </c:pt>
                <c:pt idx="33">
                  <c:v>10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3"/>
          <c:order val="3"/>
          <c:tx>
            <c:strRef>
              <c:f>"Zone 4"</c:f>
              <c:strCache>
                <c:ptCount val="1"/>
                <c:pt idx="0">
                  <c:v>Zone 4</c:v>
                </c:pt>
              </c:strCache>
            </c:strRef>
          </c:tx>
          <c:spPr>
            <a:gradFill>
              <a:gsLst>
                <a:gs pos="0">
                  <a:srgbClr val="553c71"/>
                </a:gs>
                <a:gs pos="100000">
                  <a:srgbClr val="6d4e93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Design'!$C$32:$AO$32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12</c:v>
                </c:pt>
                <c:pt idx="8">
                  <c:v>18</c:v>
                </c:pt>
                <c:pt idx="9">
                  <c:v>22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22</c:v>
                </c:pt>
                <c:pt idx="30">
                  <c:v>18</c:v>
                </c:pt>
                <c:pt idx="31">
                  <c:v>12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4"/>
          <c:order val="4"/>
          <c:tx>
            <c:strRef>
              <c:f>"Zone 5"</c:f>
              <c:strCache>
                <c:ptCount val="1"/>
                <c:pt idx="0">
                  <c:v>Zone 5</c:v>
                </c:pt>
              </c:strCache>
            </c:strRef>
          </c:tx>
          <c:spPr>
            <a:gradFill>
              <a:gsLst>
                <a:gs pos="0">
                  <a:srgbClr val="25798f"/>
                </a:gs>
                <a:gs pos="100000">
                  <a:srgbClr val="2f9dba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Design'!$C$33:$AO$33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5"/>
          <c:order val="5"/>
          <c:tx>
            <c:strRef>
              <c:f>"Zone 6"</c:f>
              <c:strCache>
                <c:ptCount val="1"/>
                <c:pt idx="0">
                  <c:v>Zone 6</c:v>
                </c:pt>
              </c:strCache>
            </c:strRef>
          </c:tx>
          <c:spPr>
            <a:gradFill>
              <a:gsLst>
                <a:gs pos="0">
                  <a:srgbClr val="b6611c"/>
                </a:gs>
                <a:gs pos="100000">
                  <a:srgbClr val="ec7d25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Design'!$C$34:$AO$34</c:f>
              <c:numCache>
                <c:formatCode>General</c:formatCode>
                <c:ptCount val="39"/>
              </c:numCache>
            </c:numRef>
          </c:val>
        </c:ser>
        <c:ser>
          <c:idx val="6"/>
          <c:order val="6"/>
          <c:tx>
            <c:strRef>
              <c:f>"Zone 7"</c:f>
              <c:strCache>
                <c:ptCount val="1"/>
                <c:pt idx="0">
                  <c:v>Zone 7</c:v>
                </c:pt>
              </c:strCache>
            </c:strRef>
          </c:tx>
          <c:spPr>
            <a:gradFill>
              <a:gsLst>
                <a:gs pos="0">
                  <a:srgbClr val="667da0"/>
                </a:gs>
                <a:gs pos="100000">
                  <a:srgbClr val="85a1d0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Design'!$C$35:$AO$35</c:f>
              <c:numCache>
                <c:formatCode>General</c:formatCode>
                <c:ptCount val="39"/>
              </c:numCache>
            </c:numRef>
          </c:val>
        </c:ser>
        <c:ser>
          <c:idx val="7"/>
          <c:order val="7"/>
          <c:tx>
            <c:strRef>
              <c:f>"Zone 8"</c:f>
              <c:strCache>
                <c:ptCount val="1"/>
                <c:pt idx="0">
                  <c:v>Zone 8</c:v>
                </c:pt>
              </c:strCache>
            </c:strRef>
          </c:tx>
          <c:spPr>
            <a:gradFill>
              <a:gsLst>
                <a:gs pos="0">
                  <a:srgbClr val="a26766"/>
                </a:gs>
                <a:gs pos="100000">
                  <a:srgbClr val="d28685"/>
                </a:gs>
              </a:gsLst>
              <a:lin ang="16200000"/>
            </a:gra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'Pattern Design'!$C$28:$AO$28</c:f>
              <c:multiLvlStrCache>
                <c:ptCount val="1"/>
                <c:lvl>
                  <c:pt idx="0">
                    <c:v>R1</c:v>
                  </c:pt>
                </c:lvl>
                <c:lvl>
                  <c:pt idx="0">
                    <c:v>R2</c:v>
                  </c:pt>
                </c:lvl>
                <c:lvl>
                  <c:pt idx="0">
                    <c:v>R3</c:v>
                  </c:pt>
                </c:lvl>
                <c:lvl>
                  <c:pt idx="0">
                    <c:v>R4</c:v>
                  </c:pt>
                </c:lvl>
                <c:lvl>
                  <c:pt idx="0">
                    <c:v>R5</c:v>
                  </c:pt>
                </c:lvl>
                <c:lvl>
                  <c:pt idx="0">
                    <c:v>R6</c:v>
                  </c:pt>
                </c:lvl>
                <c:lvl>
                  <c:pt idx="0">
                    <c:v>R7</c:v>
                  </c:pt>
                </c:lvl>
                <c:lvl>
                  <c:pt idx="0">
                    <c:v>R8</c:v>
                  </c:pt>
                </c:lvl>
                <c:lvl>
                  <c:pt idx="0">
                    <c:v>R9</c:v>
                  </c:pt>
                </c:lvl>
                <c:lvl>
                  <c:pt idx="0">
                    <c:v>R10</c:v>
                  </c:pt>
                </c:lvl>
                <c:lvl>
                  <c:pt idx="0">
                    <c:v>R11</c:v>
                  </c:pt>
                </c:lvl>
                <c:lvl>
                  <c:pt idx="0">
                    <c:v>R12</c:v>
                  </c:pt>
                </c:lvl>
                <c:lvl>
                  <c:pt idx="0">
                    <c:v>R13</c:v>
                  </c:pt>
                </c:lvl>
                <c:lvl>
                  <c:pt idx="0">
                    <c:v>R14</c:v>
                  </c:pt>
                </c:lvl>
                <c:lvl>
                  <c:pt idx="0">
                    <c:v>R15</c:v>
                  </c:pt>
                </c:lvl>
                <c:lvl>
                  <c:pt idx="0">
                    <c:v>R16</c:v>
                  </c:pt>
                </c:lvl>
                <c:lvl>
                  <c:pt idx="0">
                    <c:v>R17</c:v>
                  </c:pt>
                </c:lvl>
                <c:lvl>
                  <c:pt idx="0">
                    <c:v>R18</c:v>
                  </c:pt>
                </c:lvl>
                <c:lvl>
                  <c:pt idx="0">
                    <c:v>R19</c:v>
                  </c:pt>
                </c:lvl>
                <c:lvl>
                  <c:pt idx="0">
                    <c:v>C20</c:v>
                  </c:pt>
                </c:lvl>
                <c:lvl>
                  <c:pt idx="0">
                    <c:v>L19</c:v>
                  </c:pt>
                </c:lvl>
                <c:lvl>
                  <c:pt idx="0">
                    <c:v>L18</c:v>
                  </c:pt>
                </c:lvl>
                <c:lvl>
                  <c:pt idx="0">
                    <c:v>L17</c:v>
                  </c:pt>
                </c:lvl>
                <c:lvl>
                  <c:pt idx="0">
                    <c:v>L16</c:v>
                  </c:pt>
                </c:lvl>
                <c:lvl>
                  <c:pt idx="0">
                    <c:v>L15</c:v>
                  </c:pt>
                </c:lvl>
                <c:lvl>
                  <c:pt idx="0">
                    <c:v>L14</c:v>
                  </c:pt>
                </c:lvl>
                <c:lvl>
                  <c:pt idx="0">
                    <c:v>L13</c:v>
                  </c:pt>
                </c:lvl>
                <c:lvl>
                  <c:pt idx="0">
                    <c:v>L12</c:v>
                  </c:pt>
                </c:lvl>
                <c:lvl>
                  <c:pt idx="0">
                    <c:v>L11</c:v>
                  </c:pt>
                </c:lvl>
                <c:lvl>
                  <c:pt idx="0">
                    <c:v>L10</c:v>
                  </c:pt>
                </c:lvl>
                <c:lvl>
                  <c:pt idx="0">
                    <c:v>L9</c:v>
                  </c:pt>
                </c:lvl>
                <c:lvl>
                  <c:pt idx="0">
                    <c:v>L8</c:v>
                  </c:pt>
                </c:lvl>
                <c:lvl>
                  <c:pt idx="0">
                    <c:v>L7</c:v>
                  </c:pt>
                </c:lvl>
                <c:lvl>
                  <c:pt idx="0">
                    <c:v>L6</c:v>
                  </c:pt>
                </c:lvl>
                <c:lvl>
                  <c:pt idx="0">
                    <c:v>L5</c:v>
                  </c:pt>
                </c:lvl>
                <c:lvl>
                  <c:pt idx="0">
                    <c:v>L4</c:v>
                  </c:pt>
                </c:lvl>
                <c:lvl>
                  <c:pt idx="0">
                    <c:v>L3</c:v>
                  </c:pt>
                </c:lvl>
                <c:lvl>
                  <c:pt idx="0">
                    <c:v>L2</c:v>
                  </c:pt>
                </c:lvl>
                <c:lvl>
                  <c:pt idx="0">
                    <c:v>L1</c:v>
                  </c:pt>
                </c:lvl>
              </c:multiLvlStrCache>
            </c:multiLvlStrRef>
          </c:cat>
          <c:val>
            <c:numRef>
              <c:f>'Pattern Design'!$C$36:$AO$36</c:f>
              <c:numCache>
                <c:formatCode>General</c:formatCode>
                <c:ptCount val="39"/>
              </c:numCache>
            </c:numRef>
          </c:val>
        </c:ser>
        <c:axId val="11048013"/>
        <c:axId val="7443156"/>
      </c:areaChart>
      <c:catAx>
        <c:axId val="11048013"/>
        <c:scaling>
          <c:orientation val="maxMin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Board Number</a:t>
                </a:r>
              </a:p>
            </c:rich>
          </c:tx>
          <c:layout>
            <c:manualLayout>
              <c:xMode val="edge"/>
              <c:yMode val="edge"/>
              <c:x val="0.444674517924162"/>
              <c:y val="0.866750313676286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443156"/>
        <c:crosses val="autoZero"/>
        <c:auto val="1"/>
        <c:lblAlgn val="ctr"/>
        <c:lblOffset val="100"/>
        <c:noMultiLvlLbl val="0"/>
      </c:catAx>
      <c:valAx>
        <c:axId val="744315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Units of Oil</a:t>
                </a:r>
              </a:p>
            </c:rich>
          </c:tx>
          <c:layout>
            <c:manualLayout>
              <c:xMode val="edge"/>
              <c:yMode val="edge"/>
              <c:x val="0.00963227273567638"/>
              <c:y val="0.271434546214973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1048013"/>
        <c:crosses val="max"/>
        <c:crossBetween val="midCat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950456174466848"/>
          <c:y val="0.184071074844771"/>
          <c:w val="0.0447879681879707"/>
          <c:h val="0.591151336520706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25560">
      <a:solidFill>
        <a:srgbClr val="000000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2e5f99"/>
                </a:gs>
                <a:gs pos="100000">
                  <a:srgbClr val="3c7ac7"/>
                </a:gs>
              </a:gsLst>
              <a:lin ang="16200000"/>
            </a:gra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General</c:formatCode>
                <c:ptCount val="39"/>
                <c:pt idx="0">
                  <c:v>0.0653892215568862</c:v>
                </c:pt>
                <c:pt idx="1">
                  <c:v>0.0653892215568862</c:v>
                </c:pt>
                <c:pt idx="2">
                  <c:v>0.129940119760479</c:v>
                </c:pt>
                <c:pt idx="3">
                  <c:v>0.129940119760479</c:v>
                </c:pt>
                <c:pt idx="4">
                  <c:v>0.197005988023952</c:v>
                </c:pt>
                <c:pt idx="5">
                  <c:v>0.226347305389222</c:v>
                </c:pt>
                <c:pt idx="6">
                  <c:v>0.293832335329341</c:v>
                </c:pt>
                <c:pt idx="7">
                  <c:v>0.428383233532934</c:v>
                </c:pt>
                <c:pt idx="8">
                  <c:v>0.494610778443114</c:v>
                </c:pt>
                <c:pt idx="9">
                  <c:v>0.624131736526946</c:v>
                </c:pt>
                <c:pt idx="10">
                  <c:v>0.685748502994012</c:v>
                </c:pt>
                <c:pt idx="11">
                  <c:v>0.70251497005988</c:v>
                </c:pt>
                <c:pt idx="12">
                  <c:v>0.70251497005988</c:v>
                </c:pt>
                <c:pt idx="13">
                  <c:v>0.70251497005988</c:v>
                </c:pt>
                <c:pt idx="14">
                  <c:v>0.70251497005988</c:v>
                </c:pt>
                <c:pt idx="15">
                  <c:v>0.70251497005988</c:v>
                </c:pt>
                <c:pt idx="16">
                  <c:v>0.70251497005988</c:v>
                </c:pt>
                <c:pt idx="17">
                  <c:v>0.70251497005988</c:v>
                </c:pt>
                <c:pt idx="18">
                  <c:v>0.70251497005988</c:v>
                </c:pt>
                <c:pt idx="19">
                  <c:v>0.70251497005988</c:v>
                </c:pt>
                <c:pt idx="20">
                  <c:v>0.70251497005988</c:v>
                </c:pt>
                <c:pt idx="21">
                  <c:v>0.70251497005988</c:v>
                </c:pt>
                <c:pt idx="22">
                  <c:v>0.70251497005988</c:v>
                </c:pt>
                <c:pt idx="23">
                  <c:v>0.70251497005988</c:v>
                </c:pt>
                <c:pt idx="24">
                  <c:v>0.70251497005988</c:v>
                </c:pt>
                <c:pt idx="25">
                  <c:v>0.70251497005988</c:v>
                </c:pt>
                <c:pt idx="26">
                  <c:v>0.70251497005988</c:v>
                </c:pt>
                <c:pt idx="27">
                  <c:v>0.70251497005988</c:v>
                </c:pt>
                <c:pt idx="28">
                  <c:v>0.685748502994012</c:v>
                </c:pt>
                <c:pt idx="29">
                  <c:v>0.624131736526946</c:v>
                </c:pt>
                <c:pt idx="30">
                  <c:v>0.494610778443114</c:v>
                </c:pt>
                <c:pt idx="31">
                  <c:v>0.428383233532934</c:v>
                </c:pt>
                <c:pt idx="32">
                  <c:v>0.293832335329341</c:v>
                </c:pt>
                <c:pt idx="33">
                  <c:v>0.226347305389222</c:v>
                </c:pt>
                <c:pt idx="34">
                  <c:v>0.197005988023952</c:v>
                </c:pt>
                <c:pt idx="35">
                  <c:v>0.129940119760479</c:v>
                </c:pt>
                <c:pt idx="36">
                  <c:v>0.129940119760479</c:v>
                </c:pt>
                <c:pt idx="37">
                  <c:v>0.0653892215568862</c:v>
                </c:pt>
                <c:pt idx="38">
                  <c:v>0.0653892215568862</c:v>
                </c:pt>
              </c:numCache>
            </c:numRef>
          </c:val>
        </c:ser>
        <c:gapWidth val="150"/>
        <c:overlap val="0"/>
        <c:axId val="7387652"/>
        <c:axId val="18024746"/>
      </c:barChart>
      <c:catAx>
        <c:axId val="73876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US" sz="14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400" spc="-1" strike="noStrike">
                    <a:solidFill>
                      <a:srgbClr val="000000"/>
                    </a:solidFill>
                    <a:latin typeface="Calibri"/>
                  </a:rPr>
                  <a:t>Board Number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024746"/>
        <c:crosses val="autoZero"/>
        <c:auto val="1"/>
        <c:lblAlgn val="ctr"/>
        <c:lblOffset val="100"/>
        <c:noMultiLvlLbl val="0"/>
      </c:catAx>
      <c:valAx>
        <c:axId val="1802474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14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400" spc="-1" strike="noStrike">
                    <a:solidFill>
                      <a:srgbClr val="000000"/>
                    </a:solidFill>
                    <a:latin typeface="Calibri"/>
                  </a:rPr>
                  <a:t>Volume of Oil (mL)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87652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284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wmf"/><Relationship Id="rId3" Type="http://schemas.openxmlformats.org/officeDocument/2006/relationships/image" Target="../media/image2.jpeg"/><Relationship Id="rId4" Type="http://schemas.openxmlformats.org/officeDocument/2006/relationships/image" Target="../media/image3.jpeg"/><Relationship Id="rId5" Type="http://schemas.openxmlformats.org/officeDocument/2006/relationships/image" Target="../media/image4.png"/><Relationship Id="rId6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png"/><Relationship Id="rId3" Type="http://schemas.openxmlformats.org/officeDocument/2006/relationships/image" Target="../media/image8.wmf"/><Relationship Id="rId4" Type="http://schemas.openxmlformats.org/officeDocument/2006/relationships/image" Target="../media/image9.jpeg"/><Relationship Id="rId5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0.jpeg"/><Relationship Id="rId2" Type="http://schemas.openxmlformats.org/officeDocument/2006/relationships/image" Target="../media/image11.png"/><Relationship Id="rId3" Type="http://schemas.openxmlformats.org/officeDocument/2006/relationships/image" Target="../media/image12.jpeg"/><Relationship Id="rId4" Type="http://schemas.openxmlformats.org/officeDocument/2006/relationships/image" Target="../media/image1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23040</xdr:colOff>
      <xdr:row>37</xdr:row>
      <xdr:rowOff>23040</xdr:rowOff>
    </xdr:from>
    <xdr:to>
      <xdr:col>40</xdr:col>
      <xdr:colOff>476640</xdr:colOff>
      <xdr:row>62</xdr:row>
      <xdr:rowOff>135360</xdr:rowOff>
    </xdr:to>
    <xdr:graphicFrame>
      <xdr:nvGraphicFramePr>
        <xdr:cNvPr id="0" name="Chart 6"/>
        <xdr:cNvGraphicFramePr/>
      </xdr:nvGraphicFramePr>
      <xdr:xfrm>
        <a:off x="23040" y="13620600"/>
        <a:ext cx="19471680" cy="430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259200</xdr:colOff>
      <xdr:row>1</xdr:row>
      <xdr:rowOff>45720</xdr:rowOff>
    </xdr:from>
    <xdr:to>
      <xdr:col>20</xdr:col>
      <xdr:colOff>333360</xdr:colOff>
      <xdr:row>5</xdr:row>
      <xdr:rowOff>249480</xdr:rowOff>
    </xdr:to>
    <xdr:pic>
      <xdr:nvPicPr>
        <xdr:cNvPr id="1" name="Picture 42" descr=""/>
        <xdr:cNvPicPr/>
      </xdr:nvPicPr>
      <xdr:blipFill>
        <a:blip r:embed="rId2"/>
        <a:srcRect l="0" t="0" r="973" b="0"/>
        <a:stretch/>
      </xdr:blipFill>
      <xdr:spPr>
        <a:xfrm>
          <a:off x="6845400" y="360000"/>
          <a:ext cx="2943000" cy="1460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274320</xdr:colOff>
      <xdr:row>1</xdr:row>
      <xdr:rowOff>83880</xdr:rowOff>
    </xdr:from>
    <xdr:to>
      <xdr:col>13</xdr:col>
      <xdr:colOff>310320</xdr:colOff>
      <xdr:row>3</xdr:row>
      <xdr:rowOff>188280</xdr:rowOff>
    </xdr:to>
    <xdr:pic>
      <xdr:nvPicPr>
        <xdr:cNvPr id="2" name="Picture 1" descr=""/>
        <xdr:cNvPicPr/>
      </xdr:nvPicPr>
      <xdr:blipFill>
        <a:blip r:embed="rId3"/>
        <a:stretch/>
      </xdr:blipFill>
      <xdr:spPr>
        <a:xfrm>
          <a:off x="274320" y="398160"/>
          <a:ext cx="6143760" cy="73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24</xdr:col>
      <xdr:colOff>343080</xdr:colOff>
      <xdr:row>4</xdr:row>
      <xdr:rowOff>45720</xdr:rowOff>
    </xdr:from>
    <xdr:to>
      <xdr:col>40</xdr:col>
      <xdr:colOff>394200</xdr:colOff>
      <xdr:row>5</xdr:row>
      <xdr:rowOff>264600</xdr:rowOff>
    </xdr:to>
    <xdr:pic>
      <xdr:nvPicPr>
        <xdr:cNvPr id="3" name="Picture 2" descr="Authority22WordLogo"/>
        <xdr:cNvPicPr/>
      </xdr:nvPicPr>
      <xdr:blipFill>
        <a:blip r:embed="rId4"/>
        <a:stretch/>
      </xdr:blipFill>
      <xdr:spPr>
        <a:xfrm>
          <a:off x="11710800" y="1302840"/>
          <a:ext cx="7701480" cy="533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24</xdr:col>
      <xdr:colOff>171360</xdr:colOff>
      <xdr:row>0</xdr:row>
      <xdr:rowOff>247680</xdr:rowOff>
    </xdr:from>
    <xdr:to>
      <xdr:col>31</xdr:col>
      <xdr:colOff>144360</xdr:colOff>
      <xdr:row>3</xdr:row>
      <xdr:rowOff>5400</xdr:rowOff>
    </xdr:to>
    <xdr:pic>
      <xdr:nvPicPr>
        <xdr:cNvPr id="4" name="Picture 10" descr="Envoy logo_gray"/>
        <xdr:cNvPicPr/>
      </xdr:nvPicPr>
      <xdr:blipFill>
        <a:blip r:embed="rId5"/>
        <a:stretch/>
      </xdr:blipFill>
      <xdr:spPr>
        <a:xfrm>
          <a:off x="11539080" y="247680"/>
          <a:ext cx="3319920" cy="700560"/>
        </a:xfrm>
        <a:prstGeom prst="rect">
          <a:avLst/>
        </a:prstGeom>
        <a:ln w="0">
          <a:noFill/>
        </a:ln>
        <a:effectLst>
          <a:outerShdw algn="bl" blurRad="76320" dir="0" kx="-1200000" rotWithShape="0" sy="23000">
            <a:srgbClr val="000000">
              <a:alpha val="20000"/>
            </a:srgbClr>
          </a:outerShdw>
        </a:effectLst>
      </xdr:spPr>
    </xdr:pic>
    <xdr:clientData/>
  </xdr:twoCellAnchor>
  <xdr:twoCellAnchor editAs="oneCell">
    <xdr:from>
      <xdr:col>0</xdr:col>
      <xdr:colOff>289440</xdr:colOff>
      <xdr:row>4</xdr:row>
      <xdr:rowOff>228600</xdr:rowOff>
    </xdr:from>
    <xdr:to>
      <xdr:col>4</xdr:col>
      <xdr:colOff>365760</xdr:colOff>
      <xdr:row>6</xdr:row>
      <xdr:rowOff>119880</xdr:rowOff>
    </xdr:to>
    <xdr:pic>
      <xdr:nvPicPr>
        <xdr:cNvPr id="5" name="Picture 2" descr=""/>
        <xdr:cNvPicPr/>
      </xdr:nvPicPr>
      <xdr:blipFill>
        <a:blip r:embed="rId6"/>
        <a:stretch/>
      </xdr:blipFill>
      <xdr:spPr>
        <a:xfrm>
          <a:off x="289440" y="1485720"/>
          <a:ext cx="1880640" cy="519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286920</xdr:colOff>
      <xdr:row>0</xdr:row>
      <xdr:rowOff>129600</xdr:rowOff>
    </xdr:from>
    <xdr:to>
      <xdr:col>21</xdr:col>
      <xdr:colOff>574200</xdr:colOff>
      <xdr:row>0</xdr:row>
      <xdr:rowOff>455040</xdr:rowOff>
    </xdr:to>
    <xdr:pic>
      <xdr:nvPicPr>
        <xdr:cNvPr id="6" name="Picture 2" descr="Authority22WordLogo"/>
        <xdr:cNvPicPr/>
      </xdr:nvPicPr>
      <xdr:blipFill>
        <a:blip r:embed="rId1"/>
        <a:stretch/>
      </xdr:blipFill>
      <xdr:spPr>
        <a:xfrm>
          <a:off x="10677960" y="129600"/>
          <a:ext cx="4657320" cy="32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127080</xdr:colOff>
      <xdr:row>0</xdr:row>
      <xdr:rowOff>35640</xdr:rowOff>
    </xdr:from>
    <xdr:to>
      <xdr:col>15</xdr:col>
      <xdr:colOff>1080</xdr:colOff>
      <xdr:row>0</xdr:row>
      <xdr:rowOff>579600</xdr:rowOff>
    </xdr:to>
    <xdr:pic>
      <xdr:nvPicPr>
        <xdr:cNvPr id="7" name="Picture 4" descr="Envoy logo_gray"/>
        <xdr:cNvPicPr/>
      </xdr:nvPicPr>
      <xdr:blipFill>
        <a:blip r:embed="rId2"/>
        <a:stretch/>
      </xdr:blipFill>
      <xdr:spPr>
        <a:xfrm>
          <a:off x="7922160" y="35640"/>
          <a:ext cx="2469960" cy="543960"/>
        </a:xfrm>
        <a:prstGeom prst="rect">
          <a:avLst/>
        </a:prstGeom>
        <a:ln w="0">
          <a:noFill/>
        </a:ln>
        <a:effectLst>
          <a:outerShdw algn="bl" blurRad="76320" dir="0" kx="-1200000" rotWithShape="0" sy="23000">
            <a:srgbClr val="000000">
              <a:alpha val="20000"/>
            </a:srgbClr>
          </a:outerShdw>
        </a:effectLst>
      </xdr:spPr>
    </xdr:pic>
    <xdr:clientData/>
  </xdr:twoCellAnchor>
  <xdr:twoCellAnchor editAs="oneCell">
    <xdr:from>
      <xdr:col>8</xdr:col>
      <xdr:colOff>243720</xdr:colOff>
      <xdr:row>0</xdr:row>
      <xdr:rowOff>45720</xdr:rowOff>
    </xdr:from>
    <xdr:to>
      <xdr:col>10</xdr:col>
      <xdr:colOff>393840</xdr:colOff>
      <xdr:row>1</xdr:row>
      <xdr:rowOff>97920</xdr:rowOff>
    </xdr:to>
    <xdr:pic>
      <xdr:nvPicPr>
        <xdr:cNvPr id="8" name="Picture 42" descr=""/>
        <xdr:cNvPicPr/>
      </xdr:nvPicPr>
      <xdr:blipFill>
        <a:blip r:embed="rId3"/>
        <a:srcRect l="0" t="0" r="973" b="0"/>
        <a:stretch/>
      </xdr:blipFill>
      <xdr:spPr>
        <a:xfrm>
          <a:off x="6091920" y="45720"/>
          <a:ext cx="1447920" cy="745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167760</xdr:colOff>
      <xdr:row>0</xdr:row>
      <xdr:rowOff>45720</xdr:rowOff>
    </xdr:from>
    <xdr:to>
      <xdr:col>7</xdr:col>
      <xdr:colOff>497880</xdr:colOff>
      <xdr:row>1</xdr:row>
      <xdr:rowOff>28440</xdr:rowOff>
    </xdr:to>
    <xdr:pic>
      <xdr:nvPicPr>
        <xdr:cNvPr id="9" name="Picture 6" descr=""/>
        <xdr:cNvPicPr/>
      </xdr:nvPicPr>
      <xdr:blipFill>
        <a:blip r:embed="rId4"/>
        <a:stretch/>
      </xdr:blipFill>
      <xdr:spPr>
        <a:xfrm>
          <a:off x="167760" y="45720"/>
          <a:ext cx="5529240" cy="676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21</xdr:col>
      <xdr:colOff>648360</xdr:colOff>
      <xdr:row>51</xdr:row>
      <xdr:rowOff>165600</xdr:rowOff>
    </xdr:to>
    <xdr:graphicFrame>
      <xdr:nvGraphicFramePr>
        <xdr:cNvPr id="10" name="Chart 6"/>
        <xdr:cNvGraphicFramePr/>
      </xdr:nvGraphicFramePr>
      <xdr:xfrm>
        <a:off x="0" y="6522480"/>
        <a:ext cx="15409440" cy="447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24</xdr:col>
      <xdr:colOff>243720</xdr:colOff>
      <xdr:row>0</xdr:row>
      <xdr:rowOff>983160</xdr:rowOff>
    </xdr:from>
    <xdr:to>
      <xdr:col>39</xdr:col>
      <xdr:colOff>43560</xdr:colOff>
      <xdr:row>1</xdr:row>
      <xdr:rowOff>272520</xdr:rowOff>
    </xdr:to>
    <xdr:pic>
      <xdr:nvPicPr>
        <xdr:cNvPr id="11" name="Picture 2" descr="Authority22WordLogo"/>
        <xdr:cNvPicPr/>
      </xdr:nvPicPr>
      <xdr:blipFill>
        <a:blip r:embed="rId1"/>
        <a:stretch/>
      </xdr:blipFill>
      <xdr:spPr>
        <a:xfrm>
          <a:off x="11890080" y="983160"/>
          <a:ext cx="6972120" cy="508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25</xdr:col>
      <xdr:colOff>34200</xdr:colOff>
      <xdr:row>0</xdr:row>
      <xdr:rowOff>30600</xdr:rowOff>
    </xdr:from>
    <xdr:to>
      <xdr:col>34</xdr:col>
      <xdr:colOff>51840</xdr:colOff>
      <xdr:row>0</xdr:row>
      <xdr:rowOff>996120</xdr:rowOff>
    </xdr:to>
    <xdr:pic>
      <xdr:nvPicPr>
        <xdr:cNvPr id="12" name="Picture 4" descr="Envoy logo_gray"/>
        <xdr:cNvPicPr/>
      </xdr:nvPicPr>
      <xdr:blipFill>
        <a:blip r:embed="rId2"/>
        <a:stretch/>
      </xdr:blipFill>
      <xdr:spPr>
        <a:xfrm>
          <a:off x="12158640" y="30600"/>
          <a:ext cx="4321080" cy="965520"/>
        </a:xfrm>
        <a:prstGeom prst="rect">
          <a:avLst/>
        </a:prstGeom>
        <a:ln w="0">
          <a:noFill/>
        </a:ln>
        <a:effectLst>
          <a:outerShdw algn="bl" blurRad="76320" dir="0" kx="-1200000" rotWithShape="0" sy="23000">
            <a:srgbClr val="000000">
              <a:alpha val="20000"/>
            </a:srgb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129600</xdr:rowOff>
    </xdr:from>
    <xdr:to>
      <xdr:col>17</xdr:col>
      <xdr:colOff>36000</xdr:colOff>
      <xdr:row>0</xdr:row>
      <xdr:rowOff>1140840</xdr:rowOff>
    </xdr:to>
    <xdr:pic>
      <xdr:nvPicPr>
        <xdr:cNvPr id="13" name="Picture 5" descr=""/>
        <xdr:cNvPicPr/>
      </xdr:nvPicPr>
      <xdr:blipFill>
        <a:blip r:embed="rId3"/>
        <a:stretch/>
      </xdr:blipFill>
      <xdr:spPr>
        <a:xfrm>
          <a:off x="91440" y="129600"/>
          <a:ext cx="8244000" cy="1011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17</xdr:col>
      <xdr:colOff>411480</xdr:colOff>
      <xdr:row>0</xdr:row>
      <xdr:rowOff>76320</xdr:rowOff>
    </xdr:from>
    <xdr:to>
      <xdr:col>24</xdr:col>
      <xdr:colOff>20880</xdr:colOff>
      <xdr:row>1</xdr:row>
      <xdr:rowOff>356040</xdr:rowOff>
    </xdr:to>
    <xdr:pic>
      <xdr:nvPicPr>
        <xdr:cNvPr id="14" name="Picture 42" descr=""/>
        <xdr:cNvPicPr/>
      </xdr:nvPicPr>
      <xdr:blipFill>
        <a:blip r:embed="rId4"/>
        <a:srcRect l="0" t="0" r="973" b="0"/>
        <a:stretch/>
      </xdr:blipFill>
      <xdr:spPr>
        <a:xfrm>
          <a:off x="8710920" y="76320"/>
          <a:ext cx="2956320" cy="1498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9.2109375" defaultRowHeight="15" zeroHeight="false" outlineLevelRow="0" outlineLevelCol="0"/>
  <cols>
    <col collapsed="false" customWidth="true" hidden="false" outlineLevel="0" max="1" min="1" style="1" width="13.78"/>
    <col collapsed="false" customWidth="true" hidden="false" outlineLevel="0" max="2" min="2" style="1" width="27.22"/>
    <col collapsed="false" customWidth="true" hidden="false" outlineLevel="0" max="3" min="3" style="1" width="10.22"/>
    <col collapsed="false" customWidth="true" hidden="false" outlineLevel="0" max="4" min="4" style="1" width="22.55"/>
    <col collapsed="false" customWidth="true" hidden="false" outlineLevel="0" max="5" min="5" style="1" width="19.77"/>
    <col collapsed="false" customWidth="true" hidden="false" outlineLevel="0" max="6" min="6" style="1" width="24.22"/>
    <col collapsed="false" customWidth="false" hidden="false" outlineLevel="0" max="1024" min="7" style="1" width="9.2"/>
  </cols>
  <sheetData>
    <row r="1" customFormat="false" ht="15.6" hidden="false" customHeight="false" outlineLevel="0" collapsed="false">
      <c r="B1" s="2" t="s">
        <v>0</v>
      </c>
      <c r="D1" s="2" t="s">
        <v>1</v>
      </c>
      <c r="F1" s="2" t="s">
        <v>2</v>
      </c>
    </row>
    <row r="2" customFormat="false" ht="15" hidden="false" customHeight="false" outlineLevel="0" collapsed="false">
      <c r="G2" s="1" t="s">
        <v>3</v>
      </c>
      <c r="H2" s="1" t="n">
        <v>0</v>
      </c>
    </row>
    <row r="3" customFormat="false" ht="15" hidden="false" customHeight="false" outlineLevel="0" collapsed="false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H3" s="1" t="n">
        <v>1</v>
      </c>
    </row>
    <row r="4" customFormat="false" ht="15" hidden="false" customHeight="false" outlineLevel="0" collapsed="false">
      <c r="B4" s="1" t="s">
        <v>10</v>
      </c>
      <c r="D4" s="1" t="s">
        <v>11</v>
      </c>
      <c r="F4" s="1" t="s">
        <v>12</v>
      </c>
      <c r="H4" s="1" t="n">
        <v>2</v>
      </c>
    </row>
    <row r="5" customFormat="false" ht="15" hidden="false" customHeight="false" outlineLevel="0" collapsed="false">
      <c r="D5" s="1" t="s">
        <v>13</v>
      </c>
      <c r="F5" s="1" t="s">
        <v>14</v>
      </c>
      <c r="H5" s="1" t="n">
        <v>3</v>
      </c>
    </row>
    <row r="6" customFormat="false" ht="15" hidden="false" customHeight="false" outlineLevel="0" collapsed="false">
      <c r="A6" s="1" t="s">
        <v>15</v>
      </c>
      <c r="B6" s="1" t="s">
        <v>16</v>
      </c>
      <c r="F6" s="1" t="s">
        <v>17</v>
      </c>
      <c r="H6" s="1" t="n">
        <v>4</v>
      </c>
    </row>
    <row r="7" customFormat="false" ht="15" hidden="false" customHeight="false" outlineLevel="0" collapsed="false">
      <c r="B7" s="1" t="s">
        <v>18</v>
      </c>
      <c r="D7" s="1" t="s">
        <v>19</v>
      </c>
      <c r="F7" s="1" t="s">
        <v>20</v>
      </c>
      <c r="H7" s="1" t="n">
        <v>5</v>
      </c>
    </row>
    <row r="8" customFormat="false" ht="15" hidden="false" customHeight="false" outlineLevel="0" collapsed="false">
      <c r="B8" s="1" t="s">
        <v>21</v>
      </c>
      <c r="C8" s="1" t="s">
        <v>22</v>
      </c>
      <c r="D8" s="1" t="s">
        <v>23</v>
      </c>
      <c r="F8" s="1" t="s">
        <v>24</v>
      </c>
      <c r="H8" s="1" t="n">
        <v>6</v>
      </c>
    </row>
    <row r="9" customFormat="false" ht="15" hidden="false" customHeight="false" outlineLevel="0" collapsed="false">
      <c r="B9" s="1" t="s">
        <v>25</v>
      </c>
      <c r="D9" s="1" t="s">
        <v>26</v>
      </c>
      <c r="F9" s="1" t="s">
        <v>27</v>
      </c>
      <c r="H9" s="1" t="n">
        <v>7</v>
      </c>
    </row>
    <row r="10" customFormat="false" ht="15" hidden="false" customHeight="false" outlineLevel="0" collapsed="false">
      <c r="B10" s="1" t="s">
        <v>28</v>
      </c>
      <c r="F10" s="1" t="s">
        <v>29</v>
      </c>
      <c r="H10" s="1" t="n">
        <v>8</v>
      </c>
    </row>
    <row r="11" customFormat="false" ht="15" hidden="false" customHeight="false" outlineLevel="0" collapsed="false">
      <c r="B11" s="1" t="s">
        <v>30</v>
      </c>
      <c r="C11" s="1" t="s">
        <v>31</v>
      </c>
      <c r="D11" s="1" t="n">
        <v>6</v>
      </c>
      <c r="H11" s="1" t="n">
        <v>9</v>
      </c>
    </row>
    <row r="12" customFormat="false" ht="15" hidden="false" customHeight="false" outlineLevel="0" collapsed="false">
      <c r="B12" s="1" t="s">
        <v>32</v>
      </c>
      <c r="D12" s="1" t="n">
        <v>12</v>
      </c>
      <c r="H12" s="1" t="n">
        <v>10</v>
      </c>
    </row>
    <row r="13" customFormat="false" ht="15" hidden="false" customHeight="false" outlineLevel="0" collapsed="false">
      <c r="B13" s="1" t="s">
        <v>33</v>
      </c>
      <c r="D13" s="1" t="n">
        <v>18</v>
      </c>
      <c r="H13" s="1" t="n">
        <v>11</v>
      </c>
    </row>
    <row r="14" customFormat="false" ht="15" hidden="false" customHeight="false" outlineLevel="0" collapsed="false">
      <c r="B14" s="1" t="s">
        <v>34</v>
      </c>
      <c r="D14" s="1" t="n">
        <v>24</v>
      </c>
      <c r="H14" s="1" t="n">
        <v>12</v>
      </c>
    </row>
    <row r="15" customFormat="false" ht="15" hidden="false" customHeight="false" outlineLevel="0" collapsed="false">
      <c r="B15" s="1" t="s">
        <v>35</v>
      </c>
      <c r="E15" s="1" t="s">
        <v>36</v>
      </c>
      <c r="F15" s="1" t="n">
        <v>1</v>
      </c>
      <c r="H15" s="1" t="n">
        <v>13</v>
      </c>
    </row>
    <row r="16" customFormat="false" ht="15" hidden="false" customHeight="false" outlineLevel="0" collapsed="false">
      <c r="B16" s="1" t="s">
        <v>37</v>
      </c>
      <c r="C16" s="1" t="s">
        <v>38</v>
      </c>
      <c r="D16" s="1" t="s">
        <v>39</v>
      </c>
      <c r="F16" s="1" t="n">
        <v>2</v>
      </c>
      <c r="H16" s="1" t="n">
        <v>14</v>
      </c>
    </row>
    <row r="17" customFormat="false" ht="15" hidden="false" customHeight="false" outlineLevel="0" collapsed="false">
      <c r="D17" s="1" t="s">
        <v>40</v>
      </c>
      <c r="F17" s="1" t="n">
        <v>3</v>
      </c>
      <c r="H17" s="1" t="n">
        <v>15</v>
      </c>
    </row>
    <row r="18" customFormat="false" ht="15" hidden="false" customHeight="false" outlineLevel="0" collapsed="false">
      <c r="F18" s="1" t="n">
        <v>4</v>
      </c>
      <c r="H18" s="1" t="n">
        <v>16</v>
      </c>
    </row>
    <row r="19" customFormat="false" ht="15" hidden="false" customHeight="false" outlineLevel="0" collapsed="false">
      <c r="F19" s="1" t="n">
        <v>5</v>
      </c>
      <c r="H19" s="1" t="n">
        <v>17</v>
      </c>
    </row>
    <row r="20" customFormat="false" ht="15" hidden="false" customHeight="false" outlineLevel="0" collapsed="false">
      <c r="A20" s="1" t="s">
        <v>41</v>
      </c>
      <c r="B20" s="1" t="s">
        <v>42</v>
      </c>
      <c r="C20" s="1" t="s">
        <v>43</v>
      </c>
      <c r="D20" s="1" t="n">
        <v>1</v>
      </c>
      <c r="F20" s="1" t="n">
        <v>6</v>
      </c>
      <c r="H20" s="1" t="n">
        <v>18</v>
      </c>
    </row>
    <row r="21" customFormat="false" ht="15" hidden="false" customHeight="false" outlineLevel="0" collapsed="false">
      <c r="B21" s="1" t="s">
        <v>44</v>
      </c>
      <c r="D21" s="1" t="n">
        <v>2</v>
      </c>
      <c r="F21" s="1" t="n">
        <v>7</v>
      </c>
      <c r="H21" s="1" t="n">
        <v>19</v>
      </c>
    </row>
    <row r="22" customFormat="false" ht="15" hidden="false" customHeight="false" outlineLevel="0" collapsed="false">
      <c r="B22" s="1" t="s">
        <v>45</v>
      </c>
      <c r="D22" s="1" t="n">
        <v>3</v>
      </c>
      <c r="F22" s="1" t="n">
        <v>8</v>
      </c>
      <c r="H22" s="1" t="n">
        <v>20</v>
      </c>
    </row>
    <row r="23" customFormat="false" ht="15" hidden="false" customHeight="false" outlineLevel="0" collapsed="false">
      <c r="D23" s="1" t="n">
        <v>4</v>
      </c>
      <c r="F23" s="1" t="n">
        <v>9</v>
      </c>
      <c r="H23" s="1" t="s">
        <v>46</v>
      </c>
    </row>
    <row r="24" customFormat="false" ht="22.8" hidden="false" customHeight="false" outlineLevel="0" collapsed="false">
      <c r="A24" s="1" t="s">
        <v>47</v>
      </c>
      <c r="B24" s="3" t="s">
        <v>48</v>
      </c>
      <c r="D24" s="1" t="n">
        <v>5</v>
      </c>
      <c r="F24" s="1" t="n">
        <v>10</v>
      </c>
    </row>
    <row r="25" customFormat="false" ht="22.8" hidden="false" customHeight="false" outlineLevel="0" collapsed="false">
      <c r="B25" s="3" t="s">
        <v>49</v>
      </c>
      <c r="D25" s="1" t="n">
        <v>6</v>
      </c>
      <c r="F25" s="1" t="n">
        <v>11</v>
      </c>
    </row>
    <row r="26" customFormat="false" ht="22.8" hidden="false" customHeight="false" outlineLevel="0" collapsed="false">
      <c r="B26" s="3" t="s">
        <v>50</v>
      </c>
      <c r="D26" s="1" t="n">
        <v>7</v>
      </c>
      <c r="F26" s="1" t="n">
        <v>12</v>
      </c>
    </row>
    <row r="27" customFormat="false" ht="22.8" hidden="false" customHeight="false" outlineLevel="0" collapsed="false">
      <c r="B27" s="3" t="s">
        <v>51</v>
      </c>
      <c r="D27" s="1" t="n">
        <v>8</v>
      </c>
      <c r="F27" s="1" t="n">
        <v>13</v>
      </c>
    </row>
    <row r="28" customFormat="false" ht="15" hidden="false" customHeight="false" outlineLevel="0" collapsed="false">
      <c r="D28" s="1" t="n">
        <v>9</v>
      </c>
      <c r="F28" s="1" t="n">
        <v>14</v>
      </c>
    </row>
    <row r="29" customFormat="false" ht="15" hidden="false" customHeight="false" outlineLevel="0" collapsed="false">
      <c r="D29" s="1" t="n">
        <v>10</v>
      </c>
      <c r="F29" s="1" t="n">
        <v>15</v>
      </c>
    </row>
    <row r="30" customFormat="false" ht="15" hidden="false" customHeight="false" outlineLevel="0" collapsed="false">
      <c r="F30" s="1" t="n">
        <v>16</v>
      </c>
    </row>
    <row r="31" customFormat="false" ht="15" hidden="false" customHeight="false" outlineLevel="0" collapsed="false">
      <c r="C31" s="1" t="s">
        <v>52</v>
      </c>
      <c r="D31" s="1" t="n">
        <v>0</v>
      </c>
      <c r="F31" s="1" t="n">
        <v>17</v>
      </c>
    </row>
    <row r="32" customFormat="false" ht="15" hidden="false" customHeight="false" outlineLevel="0" collapsed="false">
      <c r="D32" s="1" t="n">
        <v>1</v>
      </c>
      <c r="F32" s="1" t="n">
        <v>18</v>
      </c>
    </row>
    <row r="33" customFormat="false" ht="15" hidden="false" customHeight="false" outlineLevel="0" collapsed="false">
      <c r="D33" s="1" t="n">
        <v>2</v>
      </c>
      <c r="F33" s="1" t="n">
        <v>19</v>
      </c>
    </row>
    <row r="34" customFormat="false" ht="15" hidden="false" customHeight="false" outlineLevel="0" collapsed="false">
      <c r="D34" s="1" t="n">
        <v>3</v>
      </c>
      <c r="F34" s="1" t="n">
        <v>20</v>
      </c>
    </row>
    <row r="35" customFormat="false" ht="15" hidden="false" customHeight="false" outlineLevel="0" collapsed="false">
      <c r="D35" s="1" t="n">
        <v>4</v>
      </c>
      <c r="F35" s="1" t="n">
        <v>21</v>
      </c>
    </row>
    <row r="36" customFormat="false" ht="15" hidden="false" customHeight="false" outlineLevel="0" collapsed="false">
      <c r="D36" s="1" t="n">
        <v>5</v>
      </c>
      <c r="F36" s="1" t="n">
        <v>22</v>
      </c>
    </row>
    <row r="37" customFormat="false" ht="15" hidden="false" customHeight="false" outlineLevel="0" collapsed="false">
      <c r="D37" s="1" t="n">
        <v>6</v>
      </c>
      <c r="F37" s="1" t="n">
        <v>23</v>
      </c>
    </row>
    <row r="38" customFormat="false" ht="15" hidden="false" customHeight="false" outlineLevel="0" collapsed="false">
      <c r="D38" s="1" t="n">
        <v>7</v>
      </c>
      <c r="F38" s="1" t="n">
        <v>24</v>
      </c>
    </row>
    <row r="39" customFormat="false" ht="15" hidden="false" customHeight="false" outlineLevel="0" collapsed="false">
      <c r="D39" s="1" t="n">
        <v>8</v>
      </c>
      <c r="F39" s="1" t="n">
        <v>25</v>
      </c>
    </row>
    <row r="40" customFormat="false" ht="15" hidden="false" customHeight="false" outlineLevel="0" collapsed="false">
      <c r="D40" s="1" t="n">
        <v>9</v>
      </c>
      <c r="F40" s="1" t="n">
        <v>26</v>
      </c>
    </row>
    <row r="41" customFormat="false" ht="15" hidden="false" customHeight="false" outlineLevel="0" collapsed="false">
      <c r="D41" s="1" t="n">
        <v>10</v>
      </c>
      <c r="F41" s="1" t="n">
        <v>27</v>
      </c>
    </row>
    <row r="42" customFormat="false" ht="15" hidden="false" customHeight="false" outlineLevel="0" collapsed="false">
      <c r="D42" s="1" t="n">
        <v>11</v>
      </c>
      <c r="F42" s="1" t="n">
        <v>28</v>
      </c>
    </row>
    <row r="43" customFormat="false" ht="15" hidden="false" customHeight="false" outlineLevel="0" collapsed="false">
      <c r="D43" s="1" t="n">
        <v>12</v>
      </c>
      <c r="F43" s="1" t="n">
        <v>29</v>
      </c>
    </row>
    <row r="44" customFormat="false" ht="15" hidden="false" customHeight="false" outlineLevel="0" collapsed="false">
      <c r="D44" s="1" t="n">
        <v>13</v>
      </c>
      <c r="F44" s="1" t="n">
        <v>30</v>
      </c>
    </row>
    <row r="45" customFormat="false" ht="15" hidden="false" customHeight="false" outlineLevel="0" collapsed="false">
      <c r="D45" s="1" t="n">
        <v>14</v>
      </c>
      <c r="F45" s="1" t="n">
        <v>31</v>
      </c>
    </row>
    <row r="46" customFormat="false" ht="15" hidden="false" customHeight="false" outlineLevel="0" collapsed="false">
      <c r="D46" s="1" t="n">
        <v>15</v>
      </c>
      <c r="F46" s="1" t="n">
        <v>32</v>
      </c>
    </row>
    <row r="47" customFormat="false" ht="15" hidden="false" customHeight="false" outlineLevel="0" collapsed="false">
      <c r="D47" s="1" t="n">
        <v>16</v>
      </c>
      <c r="F47" s="1" t="n">
        <v>33</v>
      </c>
    </row>
    <row r="48" customFormat="false" ht="15" hidden="false" customHeight="false" outlineLevel="0" collapsed="false">
      <c r="D48" s="1" t="n">
        <v>17</v>
      </c>
      <c r="F48" s="1" t="n">
        <v>34</v>
      </c>
    </row>
    <row r="49" customFormat="false" ht="15" hidden="false" customHeight="false" outlineLevel="0" collapsed="false">
      <c r="D49" s="1" t="n">
        <v>18</v>
      </c>
      <c r="F49" s="1" t="n">
        <v>35</v>
      </c>
    </row>
    <row r="50" customFormat="false" ht="15" hidden="false" customHeight="false" outlineLevel="0" collapsed="false">
      <c r="D50" s="1" t="n">
        <v>19</v>
      </c>
      <c r="F50" s="1" t="n">
        <v>36</v>
      </c>
    </row>
    <row r="51" customFormat="false" ht="15" hidden="false" customHeight="false" outlineLevel="0" collapsed="false">
      <c r="D51" s="1" t="n">
        <v>20</v>
      </c>
      <c r="F51" s="1" t="n">
        <v>37</v>
      </c>
    </row>
    <row r="52" customFormat="false" ht="15" hidden="false" customHeight="false" outlineLevel="0" collapsed="false">
      <c r="D52" s="1" t="n">
        <v>21</v>
      </c>
      <c r="F52" s="1" t="n">
        <v>38</v>
      </c>
    </row>
    <row r="53" customFormat="false" ht="15" hidden="false" customHeight="false" outlineLevel="0" collapsed="false">
      <c r="D53" s="1" t="n">
        <v>22</v>
      </c>
      <c r="F53" s="1" t="n">
        <v>39</v>
      </c>
    </row>
    <row r="54" customFormat="false" ht="15" hidden="false" customHeight="false" outlineLevel="0" collapsed="false">
      <c r="D54" s="1" t="n">
        <v>23</v>
      </c>
      <c r="F54" s="1" t="n">
        <v>40</v>
      </c>
    </row>
    <row r="55" customFormat="false" ht="15" hidden="false" customHeight="false" outlineLevel="0" collapsed="false">
      <c r="D55" s="1" t="n">
        <v>24</v>
      </c>
      <c r="F55" s="1" t="n">
        <v>41</v>
      </c>
    </row>
    <row r="56" customFormat="false" ht="15" hidden="false" customHeight="false" outlineLevel="0" collapsed="false">
      <c r="D56" s="1" t="n">
        <v>25</v>
      </c>
      <c r="F56" s="1" t="n">
        <v>42</v>
      </c>
    </row>
    <row r="57" customFormat="false" ht="15" hidden="false" customHeight="false" outlineLevel="0" collapsed="false">
      <c r="D57" s="1" t="n">
        <v>26</v>
      </c>
      <c r="F57" s="1" t="n">
        <v>43</v>
      </c>
    </row>
    <row r="58" customFormat="false" ht="15" hidden="false" customHeight="false" outlineLevel="0" collapsed="false">
      <c r="D58" s="1" t="n">
        <v>27</v>
      </c>
      <c r="F58" s="1" t="n">
        <v>44</v>
      </c>
    </row>
    <row r="59" customFormat="false" ht="15" hidden="false" customHeight="false" outlineLevel="0" collapsed="false">
      <c r="D59" s="1" t="n">
        <v>28</v>
      </c>
      <c r="F59" s="1" t="n">
        <v>45</v>
      </c>
    </row>
    <row r="60" customFormat="false" ht="15" hidden="false" customHeight="false" outlineLevel="0" collapsed="false">
      <c r="D60" s="1" t="n">
        <v>29</v>
      </c>
      <c r="F60" s="1" t="n">
        <v>46</v>
      </c>
    </row>
    <row r="61" customFormat="false" ht="15" hidden="false" customHeight="false" outlineLevel="0" collapsed="false">
      <c r="D61" s="1" t="n">
        <v>30</v>
      </c>
      <c r="F61" s="1" t="n">
        <v>47</v>
      </c>
    </row>
    <row r="62" customFormat="false" ht="15" hidden="false" customHeight="false" outlineLevel="0" collapsed="false">
      <c r="D62" s="1" t="n">
        <v>31</v>
      </c>
      <c r="F62" s="1" t="n">
        <v>48</v>
      </c>
    </row>
    <row r="63" customFormat="false" ht="15" hidden="false" customHeight="false" outlineLevel="0" collapsed="false">
      <c r="D63" s="1" t="n">
        <v>32</v>
      </c>
      <c r="F63" s="1" t="n">
        <v>49</v>
      </c>
    </row>
    <row r="64" customFormat="false" ht="15" hidden="false" customHeight="false" outlineLevel="0" collapsed="false">
      <c r="D64" s="1" t="n">
        <v>33</v>
      </c>
      <c r="F64" s="1" t="n">
        <v>50</v>
      </c>
    </row>
    <row r="65" customFormat="false" ht="15" hidden="false" customHeight="false" outlineLevel="0" collapsed="false">
      <c r="D65" s="1" t="n">
        <v>34</v>
      </c>
      <c r="F65" s="1" t="n">
        <v>51</v>
      </c>
    </row>
    <row r="66" customFormat="false" ht="15" hidden="false" customHeight="false" outlineLevel="0" collapsed="false">
      <c r="D66" s="1" t="n">
        <v>35</v>
      </c>
      <c r="F66" s="1" t="n">
        <v>52</v>
      </c>
    </row>
    <row r="67" customFormat="false" ht="15" hidden="false" customHeight="false" outlineLevel="0" collapsed="false">
      <c r="D67" s="1" t="n">
        <v>36</v>
      </c>
      <c r="F67" s="1" t="n">
        <v>53</v>
      </c>
    </row>
    <row r="68" customFormat="false" ht="15" hidden="false" customHeight="false" outlineLevel="0" collapsed="false">
      <c r="D68" s="1" t="n">
        <v>37</v>
      </c>
      <c r="F68" s="1" t="n">
        <v>54</v>
      </c>
    </row>
    <row r="69" customFormat="false" ht="15" hidden="false" customHeight="false" outlineLevel="0" collapsed="false">
      <c r="D69" s="1" t="n">
        <v>38</v>
      </c>
      <c r="F69" s="1" t="n">
        <v>55</v>
      </c>
    </row>
    <row r="70" customFormat="false" ht="15" hidden="false" customHeight="false" outlineLevel="0" collapsed="false">
      <c r="D70" s="1" t="n">
        <v>39</v>
      </c>
      <c r="F70" s="1" t="n">
        <v>56</v>
      </c>
    </row>
    <row r="71" customFormat="false" ht="15" hidden="false" customHeight="false" outlineLevel="0" collapsed="false">
      <c r="D71" s="1" t="n">
        <v>40</v>
      </c>
      <c r="F71" s="1" t="n">
        <v>57</v>
      </c>
    </row>
    <row r="72" customFormat="false" ht="15" hidden="false" customHeight="false" outlineLevel="0" collapsed="false">
      <c r="D72" s="1" t="n">
        <v>41</v>
      </c>
    </row>
    <row r="73" customFormat="false" ht="15" hidden="false" customHeight="false" outlineLevel="0" collapsed="false">
      <c r="D73" s="1" t="n">
        <v>42</v>
      </c>
    </row>
    <row r="74" customFormat="false" ht="15" hidden="false" customHeight="false" outlineLevel="0" collapsed="false">
      <c r="D74" s="1" t="n">
        <v>43</v>
      </c>
    </row>
    <row r="75" customFormat="false" ht="15" hidden="false" customHeight="false" outlineLevel="0" collapsed="false">
      <c r="D75" s="1" t="n">
        <v>44</v>
      </c>
    </row>
    <row r="76" customFormat="false" ht="15" hidden="false" customHeight="false" outlineLevel="0" collapsed="false">
      <c r="D76" s="1" t="n">
        <v>45</v>
      </c>
    </row>
    <row r="77" customFormat="false" ht="15" hidden="false" customHeight="false" outlineLevel="0" collapsed="false">
      <c r="D77" s="1" t="n">
        <v>46</v>
      </c>
    </row>
    <row r="78" customFormat="false" ht="15" hidden="false" customHeight="false" outlineLevel="0" collapsed="false">
      <c r="D78" s="1" t="n">
        <v>47</v>
      </c>
    </row>
    <row r="79" customFormat="false" ht="15" hidden="false" customHeight="false" outlineLevel="0" collapsed="false">
      <c r="D79" s="1" t="n">
        <v>48</v>
      </c>
    </row>
    <row r="80" customFormat="false" ht="15" hidden="false" customHeight="false" outlineLevel="0" collapsed="false">
      <c r="D80" s="1" t="n">
        <v>49</v>
      </c>
    </row>
    <row r="81" customFormat="false" ht="15" hidden="false" customHeight="false" outlineLevel="0" collapsed="false">
      <c r="D81" s="1" t="n">
        <v>50</v>
      </c>
    </row>
    <row r="82" customFormat="false" ht="15" hidden="false" customHeight="false" outlineLevel="0" collapsed="false">
      <c r="D82" s="1" t="n">
        <v>51</v>
      </c>
    </row>
    <row r="83" customFormat="false" ht="15" hidden="false" customHeight="false" outlineLevel="0" collapsed="false">
      <c r="D83" s="1" t="n">
        <v>52</v>
      </c>
    </row>
    <row r="84" customFormat="false" ht="15" hidden="false" customHeight="false" outlineLevel="0" collapsed="false">
      <c r="D84" s="1" t="n">
        <v>53</v>
      </c>
    </row>
    <row r="85" customFormat="false" ht="15" hidden="false" customHeight="false" outlineLevel="0" collapsed="false">
      <c r="D85" s="1" t="n">
        <v>54</v>
      </c>
    </row>
    <row r="86" customFormat="false" ht="15" hidden="false" customHeight="false" outlineLevel="0" collapsed="false">
      <c r="D86" s="1" t="n">
        <v>55</v>
      </c>
    </row>
    <row r="87" customFormat="false" ht="15" hidden="false" customHeight="false" outlineLevel="0" collapsed="false">
      <c r="D87" s="1" t="n">
        <v>56</v>
      </c>
    </row>
    <row r="88" customFormat="false" ht="15" hidden="false" customHeight="false" outlineLevel="0" collapsed="false">
      <c r="D88" s="1" t="n">
        <v>57</v>
      </c>
    </row>
  </sheetData>
  <sheetProtection sheet="true" password="c51d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P1064"/>
  <sheetViews>
    <sheetView showFormulas="false" showGridLines="true" showRowColHeaders="true" showZeros="true" rightToLeft="false" tabSelected="true" showOutlineSymbols="true" defaultGridColor="true" view="normal" topLeftCell="A24" colorId="64" zoomScale="50" zoomScaleNormal="50" zoomScalePageLayoutView="100" workbookViewId="0">
      <selection pane="topLeft" activeCell="AI33" activeCellId="0" sqref="AI33"/>
    </sheetView>
  </sheetViews>
  <sheetFormatPr defaultColWidth="8.7421875" defaultRowHeight="13.2" zeroHeight="false" outlineLevelRow="0" outlineLevelCol="0"/>
  <cols>
    <col collapsed="false" customWidth="true" hidden="false" outlineLevel="0" max="2" min="1" style="0" width="6.01"/>
    <col collapsed="false" customWidth="true" hidden="false" outlineLevel="0" max="41" min="3" style="0" width="6.78"/>
    <col collapsed="false" customWidth="true" hidden="false" outlineLevel="0" max="42" min="42" style="0" width="3.98"/>
    <col collapsed="false" customWidth="true" hidden="false" outlineLevel="0" max="120" min="43" style="4" width="9.2"/>
  </cols>
  <sheetData>
    <row r="1" customFormat="false" ht="24.75" hidden="false" customHeight="true" outlineLevel="0" collapsed="false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customFormat="false" ht="24.75" hidden="false" customHeight="true" outlineLevel="0" collapsed="false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0"/>
      <c r="S2" s="11"/>
      <c r="T2" s="11"/>
      <c r="U2" s="11"/>
      <c r="V2" s="11"/>
      <c r="W2" s="12"/>
      <c r="X2" s="12"/>
      <c r="Y2" s="11"/>
      <c r="Z2" s="11"/>
      <c r="AA2" s="9"/>
      <c r="AB2" s="9"/>
      <c r="AC2" s="9"/>
      <c r="AD2" s="9"/>
      <c r="AE2" s="11"/>
      <c r="AF2" s="11"/>
      <c r="AG2" s="11"/>
      <c r="AH2" s="11"/>
      <c r="AI2" s="11"/>
      <c r="AJ2" s="9"/>
      <c r="AK2" s="9"/>
      <c r="AL2" s="9"/>
      <c r="AM2" s="9"/>
      <c r="AN2" s="9"/>
      <c r="AO2" s="9"/>
      <c r="AP2" s="13"/>
    </row>
    <row r="3" customFormat="false" ht="24.75" hidden="false" customHeight="true" outlineLevel="0" collapsed="false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9"/>
      <c r="R3" s="9"/>
      <c r="S3" s="11"/>
      <c r="T3" s="11"/>
      <c r="U3" s="11"/>
      <c r="V3" s="11"/>
      <c r="W3" s="12"/>
      <c r="X3" s="12"/>
      <c r="Y3" s="11"/>
      <c r="Z3" s="11"/>
      <c r="AA3" s="9"/>
      <c r="AB3" s="9"/>
      <c r="AC3" s="9"/>
      <c r="AD3" s="9"/>
      <c r="AE3" s="11"/>
      <c r="AF3" s="11"/>
      <c r="AG3" s="11"/>
      <c r="AH3" s="11"/>
      <c r="AI3" s="11"/>
      <c r="AJ3" s="9"/>
      <c r="AK3" s="9"/>
      <c r="AL3" s="9"/>
      <c r="AM3" s="9"/>
      <c r="AN3" s="9"/>
      <c r="AO3" s="9"/>
      <c r="AP3" s="13"/>
    </row>
    <row r="4" customFormat="false" ht="24.75" hidden="false" customHeight="true" outlineLevel="0" collapsed="false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0"/>
      <c r="Q4" s="14"/>
      <c r="R4" s="14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3"/>
    </row>
    <row r="5" customFormat="false" ht="24.75" hidden="false" customHeight="true" outlineLevel="0" collapsed="false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9"/>
      <c r="R5" s="9"/>
      <c r="S5" s="11"/>
      <c r="T5" s="11"/>
      <c r="U5" s="11"/>
      <c r="V5" s="11"/>
      <c r="W5" s="12" t="s">
        <v>53</v>
      </c>
      <c r="X5" s="12"/>
      <c r="Y5" s="11"/>
      <c r="Z5" s="11"/>
      <c r="AA5" s="11"/>
      <c r="AB5" s="11"/>
      <c r="AC5" s="9"/>
      <c r="AD5" s="9"/>
      <c r="AE5" s="11"/>
      <c r="AF5" s="11"/>
      <c r="AG5" s="11"/>
      <c r="AH5" s="11"/>
      <c r="AI5" s="11"/>
      <c r="AJ5" s="9"/>
      <c r="AK5" s="9"/>
      <c r="AL5" s="9"/>
      <c r="AM5" s="9"/>
      <c r="AN5" s="9"/>
      <c r="AO5" s="9"/>
      <c r="AP5" s="13"/>
    </row>
    <row r="6" customFormat="false" ht="24.75" hidden="false" customHeight="true" outlineLevel="0" collapsed="false">
      <c r="A6" s="8"/>
      <c r="B6" s="9"/>
      <c r="C6" s="9"/>
      <c r="D6" s="9"/>
      <c r="E6" s="9"/>
      <c r="F6" s="15" t="s">
        <v>54</v>
      </c>
      <c r="G6" s="15"/>
      <c r="H6" s="15"/>
      <c r="I6" s="15"/>
      <c r="J6" s="15"/>
      <c r="K6" s="15"/>
      <c r="L6" s="15"/>
      <c r="M6" s="15"/>
      <c r="N6" s="15"/>
      <c r="O6" s="14"/>
      <c r="P6" s="14"/>
      <c r="Q6" s="9"/>
      <c r="R6" s="9"/>
      <c r="S6" s="11"/>
      <c r="T6" s="11"/>
      <c r="U6" s="11"/>
      <c r="V6" s="11"/>
      <c r="W6" s="12"/>
      <c r="X6" s="12"/>
      <c r="Y6" s="11"/>
      <c r="Z6" s="11"/>
      <c r="AA6" s="11"/>
      <c r="AB6" s="11"/>
      <c r="AC6" s="9"/>
      <c r="AD6" s="9"/>
      <c r="AE6" s="11"/>
      <c r="AF6" s="11"/>
      <c r="AG6" s="11"/>
      <c r="AH6" s="11"/>
      <c r="AI6" s="11"/>
      <c r="AJ6" s="9"/>
      <c r="AK6" s="9"/>
      <c r="AL6" s="9"/>
      <c r="AM6" s="9"/>
      <c r="AN6" s="9"/>
      <c r="AO6" s="9"/>
      <c r="AP6" s="13"/>
    </row>
    <row r="7" customFormat="false" ht="24.75" hidden="false" customHeight="true" outlineLevel="0" collapsed="false">
      <c r="A7" s="16"/>
      <c r="B7" s="17"/>
      <c r="C7" s="17"/>
      <c r="D7" s="17"/>
      <c r="E7" s="17"/>
      <c r="F7" s="15"/>
      <c r="G7" s="15"/>
      <c r="H7" s="15"/>
      <c r="I7" s="15"/>
      <c r="J7" s="15"/>
      <c r="K7" s="15"/>
      <c r="L7" s="15"/>
      <c r="M7" s="15"/>
      <c r="N7" s="15"/>
      <c r="O7" s="17"/>
      <c r="P7" s="17"/>
      <c r="Q7" s="17"/>
      <c r="R7" s="17"/>
      <c r="S7" s="17"/>
      <c r="T7" s="17"/>
      <c r="U7" s="17"/>
      <c r="V7" s="17"/>
      <c r="W7" s="18" t="s">
        <v>55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9"/>
    </row>
    <row r="8" s="3" customFormat="true" ht="31.2" hidden="false" customHeight="false" outlineLevel="0" collapsed="false">
      <c r="A8" s="20" t="s">
        <v>56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21"/>
      <c r="O8" s="22" t="s">
        <v>1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1"/>
      <c r="AA8" s="21"/>
      <c r="AB8" s="21"/>
      <c r="AC8" s="22" t="s">
        <v>2</v>
      </c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</row>
    <row r="9" s="3" customFormat="true" ht="31.5" hidden="false" customHeight="true" outlineLevel="0" collapsed="false">
      <c r="A9" s="25" t="s">
        <v>57</v>
      </c>
      <c r="B9" s="25"/>
      <c r="C9" s="25"/>
      <c r="D9" s="25"/>
      <c r="E9" s="25"/>
      <c r="F9" s="26" t="n">
        <v>44525</v>
      </c>
      <c r="G9" s="26"/>
      <c r="H9" s="26"/>
      <c r="I9" s="26"/>
      <c r="J9" s="21"/>
      <c r="K9" s="21"/>
      <c r="L9" s="21"/>
      <c r="M9" s="21"/>
      <c r="N9" s="21"/>
      <c r="O9" s="27" t="s">
        <v>58</v>
      </c>
      <c r="P9" s="27"/>
      <c r="Q9" s="27"/>
      <c r="R9" s="27"/>
      <c r="S9" s="27"/>
      <c r="T9" s="28" t="n">
        <v>1</v>
      </c>
      <c r="U9" s="28"/>
      <c r="V9" s="21"/>
      <c r="W9" s="21"/>
      <c r="X9" s="21"/>
      <c r="Y9" s="21"/>
      <c r="Z9" s="21"/>
      <c r="AA9" s="29"/>
      <c r="AB9" s="30" t="s">
        <v>59</v>
      </c>
      <c r="AC9" s="30"/>
      <c r="AD9" s="30"/>
      <c r="AE9" s="30"/>
      <c r="AF9" s="30"/>
      <c r="AG9" s="30"/>
      <c r="AH9" s="30"/>
      <c r="AI9" s="31" t="s">
        <v>60</v>
      </c>
      <c r="AJ9" s="31"/>
      <c r="AK9" s="31"/>
      <c r="AL9" s="31"/>
      <c r="AM9" s="31"/>
      <c r="AN9" s="31"/>
      <c r="AO9" s="31"/>
      <c r="AP9" s="23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</row>
    <row r="10" s="3" customFormat="true" ht="31.5" hidden="false" customHeight="true" outlineLevel="0" collapsed="false">
      <c r="A10" s="25" t="s">
        <v>61</v>
      </c>
      <c r="B10" s="25"/>
      <c r="C10" s="25"/>
      <c r="D10" s="25"/>
      <c r="E10" s="25"/>
      <c r="F10" s="31" t="s">
        <v>50</v>
      </c>
      <c r="G10" s="31"/>
      <c r="H10" s="31"/>
      <c r="I10" s="31"/>
      <c r="J10" s="31"/>
      <c r="K10" s="31"/>
      <c r="L10" s="31"/>
      <c r="M10" s="21"/>
      <c r="N10" s="21"/>
      <c r="O10" s="27" t="s">
        <v>62</v>
      </c>
      <c r="P10" s="27"/>
      <c r="Q10" s="27"/>
      <c r="R10" s="27"/>
      <c r="S10" s="27"/>
      <c r="T10" s="32"/>
      <c r="U10" s="32"/>
      <c r="V10" s="32"/>
      <c r="W10" s="32"/>
      <c r="X10" s="32"/>
      <c r="Y10" s="32"/>
      <c r="Z10" s="21"/>
      <c r="AA10" s="29"/>
      <c r="AB10" s="30" t="s">
        <v>63</v>
      </c>
      <c r="AC10" s="30"/>
      <c r="AD10" s="30"/>
      <c r="AE10" s="30"/>
      <c r="AF10" s="30"/>
      <c r="AG10" s="30"/>
      <c r="AH10" s="30"/>
      <c r="AI10" s="33"/>
      <c r="AJ10" s="34" t="s">
        <v>64</v>
      </c>
      <c r="AK10" s="35" t="n">
        <v>1</v>
      </c>
      <c r="AL10" s="36"/>
      <c r="AM10" s="36"/>
      <c r="AN10" s="36"/>
      <c r="AO10" s="36"/>
      <c r="AP10" s="23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</row>
    <row r="11" s="3" customFormat="true" ht="31.5" hidden="false" customHeight="true" outlineLevel="0" collapsed="false">
      <c r="A11" s="25" t="s">
        <v>65</v>
      </c>
      <c r="B11" s="25"/>
      <c r="C11" s="25"/>
      <c r="D11" s="25"/>
      <c r="E11" s="25"/>
      <c r="F11" s="31" t="s">
        <v>44</v>
      </c>
      <c r="G11" s="31"/>
      <c r="H11" s="31"/>
      <c r="I11" s="31"/>
      <c r="J11" s="31"/>
      <c r="K11" s="31"/>
      <c r="L11" s="31"/>
      <c r="M11" s="21"/>
      <c r="N11" s="21"/>
      <c r="O11" s="27" t="s">
        <v>6</v>
      </c>
      <c r="P11" s="27"/>
      <c r="Q11" s="27"/>
      <c r="R11" s="27"/>
      <c r="S11" s="27"/>
      <c r="T11" s="31"/>
      <c r="U11" s="31"/>
      <c r="V11" s="31"/>
      <c r="W11" s="31"/>
      <c r="X11" s="31"/>
      <c r="Y11" s="31"/>
      <c r="Z11" s="21"/>
      <c r="AA11" s="29"/>
      <c r="AB11" s="30" t="s">
        <v>66</v>
      </c>
      <c r="AC11" s="30"/>
      <c r="AD11" s="30"/>
      <c r="AE11" s="30"/>
      <c r="AF11" s="30"/>
      <c r="AG11" s="30"/>
      <c r="AH11" s="30"/>
      <c r="AI11" s="31" t="n">
        <v>46</v>
      </c>
      <c r="AJ11" s="31"/>
      <c r="AK11" s="31"/>
      <c r="AL11" s="37" t="s">
        <v>67</v>
      </c>
      <c r="AM11" s="38"/>
      <c r="AN11" s="38"/>
      <c r="AO11" s="38"/>
      <c r="AP11" s="23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</row>
    <row r="12" s="3" customFormat="true" ht="31.5" hidden="false" customHeight="true" outlineLevel="0" collapsed="false">
      <c r="A12" s="25" t="s">
        <v>68</v>
      </c>
      <c r="B12" s="25"/>
      <c r="C12" s="25"/>
      <c r="D12" s="25"/>
      <c r="E12" s="25"/>
      <c r="F12" s="31"/>
      <c r="G12" s="31"/>
      <c r="H12" s="31"/>
      <c r="I12" s="31"/>
      <c r="J12" s="31"/>
      <c r="K12" s="31"/>
      <c r="L12" s="31"/>
      <c r="M12" s="21"/>
      <c r="N12" s="21"/>
      <c r="O12" s="27" t="s">
        <v>69</v>
      </c>
      <c r="P12" s="27"/>
      <c r="Q12" s="27"/>
      <c r="R12" s="27"/>
      <c r="S12" s="27"/>
      <c r="T12" s="31" t="s">
        <v>26</v>
      </c>
      <c r="U12" s="31"/>
      <c r="V12" s="31"/>
      <c r="W12" s="31"/>
      <c r="X12" s="31"/>
      <c r="Y12" s="31"/>
      <c r="Z12" s="21"/>
      <c r="AA12" s="29"/>
      <c r="AB12" s="30" t="s">
        <v>70</v>
      </c>
      <c r="AC12" s="30"/>
      <c r="AD12" s="30"/>
      <c r="AE12" s="30"/>
      <c r="AF12" s="30"/>
      <c r="AG12" s="30"/>
      <c r="AH12" s="30"/>
      <c r="AI12" s="31" t="n">
        <v>45</v>
      </c>
      <c r="AJ12" s="31"/>
      <c r="AK12" s="31"/>
      <c r="AL12" s="21" t="s">
        <v>71</v>
      </c>
      <c r="AM12" s="21"/>
      <c r="AN12" s="21"/>
      <c r="AO12" s="21"/>
      <c r="AP12" s="23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</row>
    <row r="13" s="3" customFormat="true" ht="31.5" hidden="false" customHeight="true" outlineLevel="0" collapsed="false">
      <c r="A13" s="25" t="s">
        <v>72</v>
      </c>
      <c r="B13" s="25"/>
      <c r="C13" s="25"/>
      <c r="D13" s="25"/>
      <c r="E13" s="25"/>
      <c r="F13" s="39" t="n">
        <f aca="false">Sheet1!AO26</f>
        <v>18.6241916167665</v>
      </c>
      <c r="G13" s="39"/>
      <c r="H13" s="39"/>
      <c r="I13" s="21"/>
      <c r="J13" s="21"/>
      <c r="K13" s="21"/>
      <c r="L13" s="21"/>
      <c r="M13" s="21"/>
      <c r="N13" s="21"/>
      <c r="O13" s="27" t="s">
        <v>73</v>
      </c>
      <c r="P13" s="27"/>
      <c r="Q13" s="27"/>
      <c r="R13" s="27"/>
      <c r="S13" s="27"/>
      <c r="T13" s="31"/>
      <c r="U13" s="31"/>
      <c r="V13" s="21"/>
      <c r="W13" s="21"/>
      <c r="X13" s="21"/>
      <c r="Y13" s="21"/>
      <c r="Z13" s="21"/>
      <c r="AA13" s="40"/>
      <c r="AB13" s="40"/>
      <c r="AC13" s="40"/>
      <c r="AD13" s="27"/>
      <c r="AE13" s="27"/>
      <c r="AF13" s="27"/>
      <c r="AG13" s="27"/>
      <c r="AH13" s="27"/>
      <c r="AI13" s="41"/>
      <c r="AJ13" s="41"/>
      <c r="AK13" s="41"/>
      <c r="AL13" s="41"/>
      <c r="AM13" s="41"/>
      <c r="AN13" s="41"/>
      <c r="AO13" s="41"/>
      <c r="AP13" s="23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</row>
    <row r="14" s="3" customFormat="true" ht="31.5" hidden="false" customHeight="true" outlineLevel="0" collapsed="false">
      <c r="A14" s="20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1"/>
      <c r="O14" s="27" t="s">
        <v>74</v>
      </c>
      <c r="P14" s="27"/>
      <c r="Q14" s="27"/>
      <c r="R14" s="27"/>
      <c r="S14" s="27"/>
      <c r="T14" s="31"/>
      <c r="U14" s="31"/>
      <c r="V14" s="21"/>
      <c r="W14" s="21"/>
      <c r="X14" s="21"/>
      <c r="Y14" s="21"/>
      <c r="Z14" s="21"/>
      <c r="AA14" s="29"/>
      <c r="AB14" s="29"/>
      <c r="AC14" s="29"/>
      <c r="AD14" s="30" t="s">
        <v>75</v>
      </c>
      <c r="AE14" s="30"/>
      <c r="AF14" s="30"/>
      <c r="AG14" s="30"/>
      <c r="AH14" s="30"/>
      <c r="AI14" s="31" t="s">
        <v>76</v>
      </c>
      <c r="AJ14" s="31"/>
      <c r="AK14" s="31"/>
      <c r="AL14" s="31"/>
      <c r="AM14" s="31"/>
      <c r="AN14" s="31"/>
      <c r="AO14" s="31"/>
      <c r="AP14" s="23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</row>
    <row r="15" s="3" customFormat="true" ht="31.5" hidden="false" customHeight="true" outlineLevel="0" collapsed="false">
      <c r="A15" s="25" t="s">
        <v>77</v>
      </c>
      <c r="B15" s="25"/>
      <c r="C15" s="25"/>
      <c r="D15" s="25"/>
      <c r="E15" s="28"/>
      <c r="F15" s="28"/>
      <c r="G15" s="28"/>
      <c r="H15" s="28"/>
      <c r="I15" s="28"/>
      <c r="J15" s="21"/>
      <c r="K15" s="21"/>
      <c r="L15" s="21"/>
      <c r="M15" s="21"/>
      <c r="N15" s="21"/>
      <c r="O15" s="27" t="s">
        <v>78</v>
      </c>
      <c r="P15" s="27"/>
      <c r="Q15" s="27"/>
      <c r="R15" s="27"/>
      <c r="S15" s="27"/>
      <c r="T15" s="31"/>
      <c r="U15" s="31"/>
      <c r="V15" s="21"/>
      <c r="W15" s="21"/>
      <c r="X15" s="21"/>
      <c r="Y15" s="27" t="s">
        <v>79</v>
      </c>
      <c r="Z15" s="27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23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</row>
    <row r="16" s="3" customFormat="true" ht="31.5" hidden="false" customHeight="true" outlineLevel="0" collapsed="false">
      <c r="A16" s="25" t="s">
        <v>80</v>
      </c>
      <c r="B16" s="25"/>
      <c r="C16" s="25"/>
      <c r="D16" s="25"/>
      <c r="E16" s="31"/>
      <c r="F16" s="31"/>
      <c r="G16" s="31"/>
      <c r="H16" s="31"/>
      <c r="I16" s="31"/>
      <c r="J16" s="31"/>
      <c r="K16" s="31"/>
      <c r="L16" s="31"/>
      <c r="M16" s="21"/>
      <c r="N16" s="21"/>
      <c r="O16" s="27" t="s">
        <v>81</v>
      </c>
      <c r="P16" s="27"/>
      <c r="Q16" s="27"/>
      <c r="R16" s="27"/>
      <c r="S16" s="27"/>
      <c r="T16" s="31"/>
      <c r="U16" s="31"/>
      <c r="V16" s="21"/>
      <c r="W16" s="21"/>
      <c r="X16" s="21"/>
      <c r="Y16" s="21"/>
      <c r="Z16" s="21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23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</row>
    <row r="17" s="3" customFormat="true" ht="30.75" hidden="false" customHeight="true" outlineLevel="0" collapsed="false">
      <c r="A17" s="25" t="s">
        <v>3</v>
      </c>
      <c r="B17" s="25"/>
      <c r="C17" s="25"/>
      <c r="D17" s="25"/>
      <c r="E17" s="31"/>
      <c r="F17" s="31"/>
      <c r="G17" s="3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7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23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</row>
    <row r="18" customFormat="false" ht="14.25" hidden="false" customHeight="true" outlineLevel="0" collapsed="false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6"/>
    </row>
    <row r="19" customFormat="false" ht="14.25" hidden="false" customHeight="true" outlineLevel="0" collapsed="false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6"/>
    </row>
    <row r="20" customFormat="false" ht="24.75" hidden="false" customHeight="true" outlineLevel="0" collapsed="false">
      <c r="A20" s="25" t="s">
        <v>82</v>
      </c>
      <c r="B20" s="25"/>
      <c r="C20" s="25"/>
      <c r="D20" s="25"/>
      <c r="E20" s="25"/>
      <c r="F20" s="25"/>
      <c r="G20" s="45"/>
      <c r="H20" s="47" t="n">
        <v>1</v>
      </c>
      <c r="I20" s="45"/>
      <c r="J20" s="45"/>
      <c r="K20" s="45"/>
      <c r="L20" s="47" t="n">
        <v>2</v>
      </c>
      <c r="M20" s="45"/>
      <c r="N20" s="45"/>
      <c r="O20" s="45"/>
      <c r="P20" s="47" t="n">
        <v>3</v>
      </c>
      <c r="Q20" s="45"/>
      <c r="R20" s="45"/>
      <c r="S20" s="45"/>
      <c r="T20" s="47" t="n">
        <v>4</v>
      </c>
      <c r="U20" s="45"/>
      <c r="V20" s="45"/>
      <c r="W20" s="45"/>
      <c r="X20" s="47" t="n">
        <v>5</v>
      </c>
      <c r="Y20" s="45"/>
      <c r="Z20" s="45"/>
      <c r="AA20" s="45"/>
      <c r="AB20" s="47" t="n">
        <v>6</v>
      </c>
      <c r="AC20" s="45"/>
      <c r="AD20" s="45"/>
      <c r="AE20" s="45"/>
      <c r="AF20" s="47" t="n">
        <v>7</v>
      </c>
      <c r="AG20" s="45"/>
      <c r="AH20" s="45"/>
      <c r="AI20" s="45"/>
      <c r="AJ20" s="47" t="n">
        <v>8</v>
      </c>
      <c r="AK20" s="45"/>
      <c r="AL20" s="45"/>
      <c r="AM20" s="45"/>
      <c r="AN20" s="45"/>
      <c r="AO20" s="45"/>
      <c r="AP20" s="46"/>
    </row>
    <row r="21" s="51" customFormat="true" ht="30.75" hidden="false" customHeight="true" outlineLevel="0" collapsed="false">
      <c r="A21" s="48" t="s">
        <v>83</v>
      </c>
      <c r="B21" s="48"/>
      <c r="C21" s="48"/>
      <c r="D21" s="48"/>
      <c r="E21" s="48"/>
      <c r="F21" s="48"/>
      <c r="G21" s="32" t="n">
        <v>9</v>
      </c>
      <c r="H21" s="32"/>
      <c r="I21" s="32"/>
      <c r="J21" s="49"/>
      <c r="K21" s="32" t="n">
        <v>16</v>
      </c>
      <c r="L21" s="32"/>
      <c r="M21" s="32"/>
      <c r="N21" s="49"/>
      <c r="O21" s="32" t="n">
        <v>24</v>
      </c>
      <c r="P21" s="32"/>
      <c r="Q21" s="32"/>
      <c r="R21" s="49"/>
      <c r="S21" s="32" t="n">
        <v>28</v>
      </c>
      <c r="T21" s="32"/>
      <c r="U21" s="32"/>
      <c r="V21" s="49"/>
      <c r="W21" s="32" t="n">
        <v>38</v>
      </c>
      <c r="X21" s="32"/>
      <c r="Y21" s="32"/>
      <c r="Z21" s="49"/>
      <c r="AA21" s="32"/>
      <c r="AB21" s="32"/>
      <c r="AC21" s="32"/>
      <c r="AD21" s="49"/>
      <c r="AE21" s="32"/>
      <c r="AF21" s="32"/>
      <c r="AG21" s="32"/>
      <c r="AH21" s="49"/>
      <c r="AI21" s="32"/>
      <c r="AJ21" s="32"/>
      <c r="AK21" s="32"/>
      <c r="AL21" s="50"/>
      <c r="AM21" s="47"/>
      <c r="AN21" s="47"/>
      <c r="AO21" s="47"/>
      <c r="AP21" s="23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</row>
    <row r="22" s="51" customFormat="true" ht="30.75" hidden="false" customHeight="true" outlineLevel="0" collapsed="false">
      <c r="A22" s="52"/>
      <c r="B22" s="47"/>
      <c r="C22" s="47"/>
      <c r="D22" s="47"/>
      <c r="E22" s="47"/>
      <c r="F22" s="49"/>
      <c r="G22" s="47"/>
      <c r="H22" s="47"/>
      <c r="I22" s="47"/>
      <c r="J22" s="49"/>
      <c r="K22" s="47"/>
      <c r="L22" s="47"/>
      <c r="M22" s="47"/>
      <c r="N22" s="49"/>
      <c r="O22" s="47"/>
      <c r="P22" s="47"/>
      <c r="Q22" s="47"/>
      <c r="R22" s="49"/>
      <c r="S22" s="47"/>
      <c r="T22" s="47"/>
      <c r="U22" s="47"/>
      <c r="V22" s="49"/>
      <c r="W22" s="47"/>
      <c r="X22" s="47"/>
      <c r="Y22" s="47"/>
      <c r="Z22" s="49"/>
      <c r="AA22" s="47"/>
      <c r="AB22" s="47"/>
      <c r="AC22" s="47"/>
      <c r="AD22" s="49"/>
      <c r="AE22" s="47"/>
      <c r="AF22" s="47"/>
      <c r="AG22" s="47"/>
      <c r="AH22" s="49"/>
      <c r="AI22" s="47"/>
      <c r="AJ22" s="47"/>
      <c r="AK22" s="47"/>
      <c r="AL22" s="50"/>
      <c r="AM22" s="47"/>
      <c r="AN22" s="47"/>
      <c r="AO22" s="47"/>
      <c r="AP22" s="23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</row>
    <row r="23" s="51" customFormat="true" ht="30.75" hidden="false" customHeight="true" outlineLevel="0" collapsed="false">
      <c r="A23" s="53" t="s">
        <v>84</v>
      </c>
      <c r="B23" s="53"/>
      <c r="C23" s="53"/>
      <c r="D23" s="53"/>
      <c r="E23" s="53"/>
      <c r="F23" s="49" t="s">
        <v>85</v>
      </c>
      <c r="G23" s="54" t="n">
        <f aca="false">'Ratio Detail'!D6</f>
        <v>3.1</v>
      </c>
      <c r="H23" s="55" t="s">
        <v>64</v>
      </c>
      <c r="I23" s="35" t="n">
        <v>1</v>
      </c>
      <c r="J23" s="49"/>
      <c r="K23" s="54" t="n">
        <f aca="false">'Ratio Detail'!D11</f>
        <v>3.5</v>
      </c>
      <c r="L23" s="55" t="s">
        <v>64</v>
      </c>
      <c r="M23" s="35" t="n">
        <v>1</v>
      </c>
      <c r="N23" s="49"/>
      <c r="O23" s="54" t="n">
        <f aca="false">'Ratio Detail'!D16</f>
        <v>5.2</v>
      </c>
      <c r="P23" s="55" t="s">
        <v>64</v>
      </c>
      <c r="Q23" s="35" t="n">
        <v>1</v>
      </c>
      <c r="R23" s="49"/>
      <c r="S23" s="54" t="n">
        <f aca="false">'Ratio Detail'!D21</f>
        <v>6.3</v>
      </c>
      <c r="T23" s="55" t="s">
        <v>64</v>
      </c>
      <c r="U23" s="35" t="n">
        <v>1</v>
      </c>
      <c r="V23" s="49"/>
      <c r="W23" s="54" t="n">
        <f aca="false">'Ratio Detail'!J6</f>
        <v>2.5</v>
      </c>
      <c r="X23" s="55" t="s">
        <v>64</v>
      </c>
      <c r="Y23" s="35" t="n">
        <v>1</v>
      </c>
      <c r="Z23" s="49"/>
      <c r="AA23" s="54" t="e">
        <f aca="false">'Ratio Detail'!J11</f>
        <v>#DIV/0!</v>
      </c>
      <c r="AB23" s="55" t="s">
        <v>64</v>
      </c>
      <c r="AC23" s="35" t="n">
        <v>1</v>
      </c>
      <c r="AD23" s="49"/>
      <c r="AE23" s="54" t="e">
        <f aca="false">'Ratio Detail'!J16</f>
        <v>#DIV/0!</v>
      </c>
      <c r="AF23" s="55" t="s">
        <v>64</v>
      </c>
      <c r="AG23" s="35" t="n">
        <v>1</v>
      </c>
      <c r="AH23" s="49"/>
      <c r="AI23" s="54" t="e">
        <f aca="false">'Ratio Detail'!J21</f>
        <v>#DIV/0!</v>
      </c>
      <c r="AJ23" s="55" t="s">
        <v>64</v>
      </c>
      <c r="AK23" s="35" t="n">
        <v>1</v>
      </c>
      <c r="AL23" s="50"/>
      <c r="AM23" s="56"/>
      <c r="AN23" s="47"/>
      <c r="AO23" s="50"/>
      <c r="AP23" s="23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</row>
    <row r="24" s="59" customFormat="true" ht="31.5" hidden="false" customHeight="true" outlineLevel="0" collapsed="false">
      <c r="A24" s="53"/>
      <c r="B24" s="53"/>
      <c r="C24" s="53"/>
      <c r="D24" s="53"/>
      <c r="E24" s="53"/>
      <c r="F24" s="27" t="s">
        <v>86</v>
      </c>
      <c r="G24" s="54" t="n">
        <f aca="false">'Ratio Detail'!D7</f>
        <v>3.1</v>
      </c>
      <c r="H24" s="55" t="s">
        <v>64</v>
      </c>
      <c r="I24" s="35" t="n">
        <v>1</v>
      </c>
      <c r="J24" s="41"/>
      <c r="K24" s="54" t="n">
        <f aca="false">'Ratio Detail'!D12</f>
        <v>3.5</v>
      </c>
      <c r="L24" s="55" t="s">
        <v>64</v>
      </c>
      <c r="M24" s="35" t="n">
        <v>1</v>
      </c>
      <c r="N24" s="41"/>
      <c r="O24" s="54" t="n">
        <f aca="false">'Ratio Detail'!D17</f>
        <v>5.2</v>
      </c>
      <c r="P24" s="55" t="s">
        <v>64</v>
      </c>
      <c r="Q24" s="35" t="n">
        <v>1</v>
      </c>
      <c r="R24" s="41"/>
      <c r="S24" s="54" t="n">
        <f aca="false">'Ratio Detail'!D22</f>
        <v>6.3</v>
      </c>
      <c r="T24" s="55" t="s">
        <v>64</v>
      </c>
      <c r="U24" s="35" t="n">
        <v>1</v>
      </c>
      <c r="V24" s="41"/>
      <c r="W24" s="54" t="n">
        <f aca="false">'Ratio Detail'!J7</f>
        <v>2.5</v>
      </c>
      <c r="X24" s="55" t="s">
        <v>64</v>
      </c>
      <c r="Y24" s="35" t="n">
        <v>1</v>
      </c>
      <c r="Z24" s="41"/>
      <c r="AA24" s="54" t="e">
        <f aca="false">'Ratio Detail'!J12</f>
        <v>#DIV/0!</v>
      </c>
      <c r="AB24" s="55" t="s">
        <v>64</v>
      </c>
      <c r="AC24" s="35" t="n">
        <v>1</v>
      </c>
      <c r="AD24" s="41"/>
      <c r="AE24" s="54" t="e">
        <f aca="false">'Ratio Detail'!J17</f>
        <v>#DIV/0!</v>
      </c>
      <c r="AF24" s="55" t="s">
        <v>64</v>
      </c>
      <c r="AG24" s="35" t="n">
        <v>1</v>
      </c>
      <c r="AH24" s="41"/>
      <c r="AI24" s="54" t="e">
        <f aca="false">'Ratio Detail'!J22</f>
        <v>#DIV/0!</v>
      </c>
      <c r="AJ24" s="55" t="s">
        <v>64</v>
      </c>
      <c r="AK24" s="35" t="n">
        <v>1</v>
      </c>
      <c r="AL24" s="38"/>
      <c r="AM24" s="56"/>
      <c r="AN24" s="47"/>
      <c r="AO24" s="50"/>
      <c r="AP24" s="57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</row>
    <row r="25" customFormat="false" ht="31.5" hidden="false" customHeight="true" outlineLevel="0" collapsed="false">
      <c r="A25" s="60" t="s">
        <v>87</v>
      </c>
      <c r="B25" s="60"/>
      <c r="C25" s="60"/>
      <c r="D25" s="60"/>
      <c r="E25" s="60"/>
      <c r="F25" s="60"/>
      <c r="G25" s="39" t="n">
        <f aca="false">Sheet1!AQ12</f>
        <v>9.28778443113773</v>
      </c>
      <c r="H25" s="39"/>
      <c r="I25" s="39"/>
      <c r="J25" s="45"/>
      <c r="K25" s="39" t="n">
        <f aca="false">Sheet1!AQ13</f>
        <v>4.72982035928144</v>
      </c>
      <c r="L25" s="39"/>
      <c r="M25" s="39"/>
      <c r="N25" s="45"/>
      <c r="O25" s="39" t="n">
        <f aca="false">Sheet1!AQ14</f>
        <v>3.23928143712574</v>
      </c>
      <c r="P25" s="39"/>
      <c r="Q25" s="39"/>
      <c r="R25" s="45"/>
      <c r="S25" s="39" t="n">
        <f aca="false">Sheet1!AQ15</f>
        <v>1.00263473053892</v>
      </c>
      <c r="T25" s="39"/>
      <c r="U25" s="39"/>
      <c r="V25" s="45"/>
      <c r="W25" s="39" t="n">
        <f aca="false">Sheet1!AQ16</f>
        <v>0.364670658682634</v>
      </c>
      <c r="X25" s="39"/>
      <c r="Y25" s="39"/>
      <c r="Z25" s="45"/>
      <c r="AA25" s="39" t="n">
        <f aca="false">Sheet1!AQ17</f>
        <v>0</v>
      </c>
      <c r="AB25" s="39"/>
      <c r="AC25" s="39"/>
      <c r="AD25" s="45"/>
      <c r="AE25" s="39" t="n">
        <f aca="false">Sheet1!AQ18</f>
        <v>0</v>
      </c>
      <c r="AF25" s="39"/>
      <c r="AG25" s="39"/>
      <c r="AH25" s="45"/>
      <c r="AI25" s="39" t="n">
        <f aca="false">Sheet1!AQ19</f>
        <v>0</v>
      </c>
      <c r="AJ25" s="39"/>
      <c r="AK25" s="39"/>
      <c r="AL25" s="45"/>
      <c r="AM25" s="61"/>
      <c r="AN25" s="61"/>
      <c r="AO25" s="61"/>
      <c r="AP25" s="46"/>
    </row>
    <row r="26" customFormat="false" ht="31.5" hidden="false" customHeight="true" outlineLevel="0" collapsed="false">
      <c r="A26" s="53"/>
      <c r="B26" s="62"/>
      <c r="C26" s="63"/>
      <c r="D26" s="63"/>
      <c r="E26" s="63"/>
      <c r="F26" s="45"/>
      <c r="G26" s="64"/>
      <c r="H26" s="55"/>
      <c r="I26" s="55"/>
      <c r="J26" s="65"/>
      <c r="K26" s="64"/>
      <c r="L26" s="55"/>
      <c r="M26" s="55"/>
      <c r="N26" s="65"/>
      <c r="O26" s="64"/>
      <c r="P26" s="55"/>
      <c r="Q26" s="55"/>
      <c r="R26" s="65"/>
      <c r="S26" s="64"/>
      <c r="T26" s="55"/>
      <c r="U26" s="55"/>
      <c r="V26" s="45"/>
      <c r="W26" s="64"/>
      <c r="X26" s="55"/>
      <c r="Y26" s="55"/>
      <c r="Z26" s="45"/>
      <c r="AA26" s="64"/>
      <c r="AB26" s="55"/>
      <c r="AC26" s="55"/>
      <c r="AD26" s="45"/>
      <c r="AE26" s="64"/>
      <c r="AF26" s="55"/>
      <c r="AG26" s="55"/>
      <c r="AH26" s="45"/>
      <c r="AI26" s="64"/>
      <c r="AJ26" s="55"/>
      <c r="AK26" s="55"/>
      <c r="AL26" s="45"/>
      <c r="AM26" s="45"/>
      <c r="AN26" s="45"/>
      <c r="AO26" s="45"/>
      <c r="AP26" s="46"/>
    </row>
    <row r="27" s="51" customFormat="true" ht="23.4" hidden="false" customHeight="false" outlineLevel="0" collapsed="false">
      <c r="A27" s="66" t="s">
        <v>88</v>
      </c>
      <c r="B27" s="66"/>
      <c r="C27" s="32" t="s">
        <v>89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23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="51" customFormat="true" ht="23.4" hidden="false" customHeight="false" outlineLevel="0" collapsed="false">
      <c r="A28" s="66"/>
      <c r="B28" s="66"/>
      <c r="C28" s="67" t="s">
        <v>90</v>
      </c>
      <c r="D28" s="68" t="s">
        <v>91</v>
      </c>
      <c r="E28" s="68" t="s">
        <v>92</v>
      </c>
      <c r="F28" s="68" t="s">
        <v>93</v>
      </c>
      <c r="G28" s="68" t="s">
        <v>94</v>
      </c>
      <c r="H28" s="68" t="s">
        <v>95</v>
      </c>
      <c r="I28" s="68" t="s">
        <v>96</v>
      </c>
      <c r="J28" s="68" t="s">
        <v>97</v>
      </c>
      <c r="K28" s="68" t="s">
        <v>98</v>
      </c>
      <c r="L28" s="68" t="s">
        <v>99</v>
      </c>
      <c r="M28" s="68" t="s">
        <v>100</v>
      </c>
      <c r="N28" s="68" t="s">
        <v>101</v>
      </c>
      <c r="O28" s="68" t="s">
        <v>102</v>
      </c>
      <c r="P28" s="68" t="s">
        <v>103</v>
      </c>
      <c r="Q28" s="68" t="s">
        <v>104</v>
      </c>
      <c r="R28" s="68" t="s">
        <v>105</v>
      </c>
      <c r="S28" s="68" t="s">
        <v>106</v>
      </c>
      <c r="T28" s="68" t="s">
        <v>107</v>
      </c>
      <c r="U28" s="68" t="s">
        <v>108</v>
      </c>
      <c r="V28" s="68" t="s">
        <v>109</v>
      </c>
      <c r="W28" s="68" t="s">
        <v>110</v>
      </c>
      <c r="X28" s="68" t="s">
        <v>111</v>
      </c>
      <c r="Y28" s="69" t="s">
        <v>112</v>
      </c>
      <c r="Z28" s="69" t="s">
        <v>113</v>
      </c>
      <c r="AA28" s="69" t="s">
        <v>114</v>
      </c>
      <c r="AB28" s="69" t="s">
        <v>115</v>
      </c>
      <c r="AC28" s="69" t="s">
        <v>116</v>
      </c>
      <c r="AD28" s="69" t="s">
        <v>117</v>
      </c>
      <c r="AE28" s="69" t="s">
        <v>118</v>
      </c>
      <c r="AF28" s="68" t="s">
        <v>119</v>
      </c>
      <c r="AG28" s="68" t="s">
        <v>120</v>
      </c>
      <c r="AH28" s="68" t="s">
        <v>121</v>
      </c>
      <c r="AI28" s="68" t="s">
        <v>122</v>
      </c>
      <c r="AJ28" s="68" t="s">
        <v>123</v>
      </c>
      <c r="AK28" s="68" t="s">
        <v>124</v>
      </c>
      <c r="AL28" s="68" t="s">
        <v>125</v>
      </c>
      <c r="AM28" s="68" t="s">
        <v>126</v>
      </c>
      <c r="AN28" s="68" t="s">
        <v>127</v>
      </c>
      <c r="AO28" s="70" t="s">
        <v>128</v>
      </c>
      <c r="AP28" s="23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</row>
    <row r="29" s="51" customFormat="true" ht="36" hidden="false" customHeight="true" outlineLevel="0" collapsed="false">
      <c r="A29" s="71" t="n">
        <v>1</v>
      </c>
      <c r="B29" s="71"/>
      <c r="C29" s="72" t="n">
        <v>15</v>
      </c>
      <c r="D29" s="72" t="n">
        <v>15</v>
      </c>
      <c r="E29" s="72" t="n">
        <v>20</v>
      </c>
      <c r="F29" s="72" t="n">
        <v>20</v>
      </c>
      <c r="G29" s="72" t="n">
        <v>30</v>
      </c>
      <c r="H29" s="72" t="n">
        <v>30</v>
      </c>
      <c r="I29" s="72" t="n">
        <v>44</v>
      </c>
      <c r="J29" s="72" t="n">
        <v>56</v>
      </c>
      <c r="K29" s="72" t="n">
        <v>67</v>
      </c>
      <c r="L29" s="72" t="n">
        <v>79</v>
      </c>
      <c r="M29" s="72" t="n">
        <v>90</v>
      </c>
      <c r="N29" s="72" t="n">
        <v>90</v>
      </c>
      <c r="O29" s="72" t="n">
        <v>90</v>
      </c>
      <c r="P29" s="72" t="n">
        <v>90</v>
      </c>
      <c r="Q29" s="72" t="n">
        <v>90</v>
      </c>
      <c r="R29" s="72" t="n">
        <v>90</v>
      </c>
      <c r="S29" s="72" t="n">
        <v>90</v>
      </c>
      <c r="T29" s="72" t="n">
        <v>90</v>
      </c>
      <c r="U29" s="72" t="n">
        <v>90</v>
      </c>
      <c r="V29" s="72" t="n">
        <v>90</v>
      </c>
      <c r="W29" s="72" t="n">
        <v>90</v>
      </c>
      <c r="X29" s="72" t="n">
        <v>90</v>
      </c>
      <c r="Y29" s="72" t="n">
        <v>90</v>
      </c>
      <c r="Z29" s="72" t="n">
        <v>90</v>
      </c>
      <c r="AA29" s="72" t="n">
        <v>90</v>
      </c>
      <c r="AB29" s="72" t="n">
        <v>90</v>
      </c>
      <c r="AC29" s="72" t="n">
        <v>90</v>
      </c>
      <c r="AD29" s="72" t="n">
        <v>90</v>
      </c>
      <c r="AE29" s="72" t="n">
        <v>90</v>
      </c>
      <c r="AF29" s="72" t="n">
        <v>79</v>
      </c>
      <c r="AG29" s="72" t="n">
        <v>67</v>
      </c>
      <c r="AH29" s="72" t="n">
        <v>56</v>
      </c>
      <c r="AI29" s="72" t="n">
        <v>44</v>
      </c>
      <c r="AJ29" s="72" t="n">
        <v>30</v>
      </c>
      <c r="AK29" s="72" t="n">
        <v>30</v>
      </c>
      <c r="AL29" s="72" t="n">
        <v>20</v>
      </c>
      <c r="AM29" s="72" t="n">
        <v>20</v>
      </c>
      <c r="AN29" s="72" t="n">
        <v>15</v>
      </c>
      <c r="AO29" s="72" t="n">
        <v>15</v>
      </c>
      <c r="AP29" s="23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</row>
    <row r="30" s="51" customFormat="true" ht="35.25" hidden="false" customHeight="true" outlineLevel="0" collapsed="false">
      <c r="A30" s="73" t="n">
        <v>2</v>
      </c>
      <c r="B30" s="73"/>
      <c r="C30" s="72" t="n">
        <v>3</v>
      </c>
      <c r="D30" s="72" t="n">
        <v>3</v>
      </c>
      <c r="E30" s="72" t="n">
        <v>10</v>
      </c>
      <c r="F30" s="72" t="n">
        <v>10</v>
      </c>
      <c r="G30" s="72" t="n">
        <v>20</v>
      </c>
      <c r="H30" s="72" t="n">
        <v>20</v>
      </c>
      <c r="I30" s="72" t="n">
        <v>25</v>
      </c>
      <c r="J30" s="72" t="n">
        <v>40</v>
      </c>
      <c r="K30" s="72" t="n">
        <v>45</v>
      </c>
      <c r="L30" s="72" t="n">
        <v>60</v>
      </c>
      <c r="M30" s="72" t="n">
        <v>60</v>
      </c>
      <c r="N30" s="72" t="n">
        <v>60</v>
      </c>
      <c r="O30" s="72" t="n">
        <v>60</v>
      </c>
      <c r="P30" s="72" t="n">
        <v>60</v>
      </c>
      <c r="Q30" s="72" t="n">
        <v>60</v>
      </c>
      <c r="R30" s="72" t="n">
        <v>60</v>
      </c>
      <c r="S30" s="72" t="n">
        <v>60</v>
      </c>
      <c r="T30" s="72" t="n">
        <v>60</v>
      </c>
      <c r="U30" s="72" t="n">
        <v>60</v>
      </c>
      <c r="V30" s="72" t="n">
        <v>60</v>
      </c>
      <c r="W30" s="72" t="n">
        <v>60</v>
      </c>
      <c r="X30" s="72" t="n">
        <v>60</v>
      </c>
      <c r="Y30" s="72" t="n">
        <v>60</v>
      </c>
      <c r="Z30" s="72" t="n">
        <v>60</v>
      </c>
      <c r="AA30" s="72" t="n">
        <v>60</v>
      </c>
      <c r="AB30" s="72" t="n">
        <v>60</v>
      </c>
      <c r="AC30" s="72" t="n">
        <v>60</v>
      </c>
      <c r="AD30" s="72" t="n">
        <v>60</v>
      </c>
      <c r="AE30" s="72" t="n">
        <v>60</v>
      </c>
      <c r="AF30" s="72" t="n">
        <v>60</v>
      </c>
      <c r="AG30" s="72" t="n">
        <v>45</v>
      </c>
      <c r="AH30" s="72" t="n">
        <v>40</v>
      </c>
      <c r="AI30" s="72" t="n">
        <v>25</v>
      </c>
      <c r="AJ30" s="72" t="n">
        <v>20</v>
      </c>
      <c r="AK30" s="72" t="n">
        <v>20</v>
      </c>
      <c r="AL30" s="72" t="n">
        <v>10</v>
      </c>
      <c r="AM30" s="72" t="n">
        <v>10</v>
      </c>
      <c r="AN30" s="72" t="n">
        <v>3</v>
      </c>
      <c r="AO30" s="72" t="n">
        <v>3</v>
      </c>
      <c r="AP30" s="23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</row>
    <row r="31" s="51" customFormat="true" ht="35.25" hidden="false" customHeight="true" outlineLevel="0" collapsed="false">
      <c r="A31" s="73" t="n">
        <v>3</v>
      </c>
      <c r="B31" s="73"/>
      <c r="C31" s="74" t="n">
        <v>0</v>
      </c>
      <c r="D31" s="72" t="n">
        <v>0</v>
      </c>
      <c r="E31" s="72" t="n">
        <v>6</v>
      </c>
      <c r="F31" s="72" t="n">
        <v>6</v>
      </c>
      <c r="G31" s="72" t="n">
        <v>6</v>
      </c>
      <c r="H31" s="72" t="n">
        <v>10</v>
      </c>
      <c r="I31" s="72" t="n">
        <v>10</v>
      </c>
      <c r="J31" s="72" t="n">
        <v>20</v>
      </c>
      <c r="K31" s="72" t="n">
        <v>20</v>
      </c>
      <c r="L31" s="72" t="n">
        <v>30</v>
      </c>
      <c r="M31" s="72" t="n">
        <v>35</v>
      </c>
      <c r="N31" s="72" t="n">
        <v>40</v>
      </c>
      <c r="O31" s="72" t="n">
        <v>40</v>
      </c>
      <c r="P31" s="72" t="n">
        <v>40</v>
      </c>
      <c r="Q31" s="72" t="n">
        <v>40</v>
      </c>
      <c r="R31" s="72" t="n">
        <v>40</v>
      </c>
      <c r="S31" s="72" t="n">
        <v>40</v>
      </c>
      <c r="T31" s="72" t="n">
        <v>40</v>
      </c>
      <c r="U31" s="72" t="n">
        <v>40</v>
      </c>
      <c r="V31" s="72" t="n">
        <v>40</v>
      </c>
      <c r="W31" s="72" t="n">
        <v>40</v>
      </c>
      <c r="X31" s="72" t="n">
        <v>40</v>
      </c>
      <c r="Y31" s="72" t="n">
        <v>40</v>
      </c>
      <c r="Z31" s="72" t="n">
        <v>40</v>
      </c>
      <c r="AA31" s="72" t="n">
        <v>40</v>
      </c>
      <c r="AB31" s="72" t="n">
        <v>40</v>
      </c>
      <c r="AC31" s="72" t="n">
        <v>40</v>
      </c>
      <c r="AD31" s="72" t="n">
        <v>40</v>
      </c>
      <c r="AE31" s="72" t="n">
        <v>35</v>
      </c>
      <c r="AF31" s="72" t="n">
        <v>30</v>
      </c>
      <c r="AG31" s="72" t="n">
        <v>20</v>
      </c>
      <c r="AH31" s="72" t="n">
        <v>20</v>
      </c>
      <c r="AI31" s="72" t="n">
        <v>10</v>
      </c>
      <c r="AJ31" s="72" t="n">
        <v>10</v>
      </c>
      <c r="AK31" s="72" t="n">
        <v>6</v>
      </c>
      <c r="AL31" s="72" t="n">
        <v>6</v>
      </c>
      <c r="AM31" s="72" t="n">
        <v>6</v>
      </c>
      <c r="AN31" s="72" t="n">
        <v>0</v>
      </c>
      <c r="AO31" s="72" t="n">
        <v>0</v>
      </c>
      <c r="AP31" s="23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</row>
    <row r="32" s="51" customFormat="true" ht="35.25" hidden="false" customHeight="true" outlineLevel="0" collapsed="false">
      <c r="A32" s="73" t="n">
        <v>4</v>
      </c>
      <c r="B32" s="73"/>
      <c r="C32" s="72" t="n">
        <v>0</v>
      </c>
      <c r="D32" s="72" t="n">
        <v>0</v>
      </c>
      <c r="E32" s="72" t="n">
        <v>3</v>
      </c>
      <c r="F32" s="72" t="n">
        <v>3</v>
      </c>
      <c r="G32" s="72" t="n">
        <v>3</v>
      </c>
      <c r="H32" s="72" t="n">
        <v>5</v>
      </c>
      <c r="I32" s="72" t="n">
        <v>5</v>
      </c>
      <c r="J32" s="72" t="n">
        <v>12</v>
      </c>
      <c r="K32" s="72" t="n">
        <v>18</v>
      </c>
      <c r="L32" s="72" t="n">
        <v>22</v>
      </c>
      <c r="M32" s="72" t="n">
        <v>24</v>
      </c>
      <c r="N32" s="72" t="n">
        <v>24</v>
      </c>
      <c r="O32" s="72" t="n">
        <v>24</v>
      </c>
      <c r="P32" s="72" t="n">
        <v>24</v>
      </c>
      <c r="Q32" s="72" t="n">
        <v>24</v>
      </c>
      <c r="R32" s="72" t="n">
        <v>24</v>
      </c>
      <c r="S32" s="72" t="n">
        <v>24</v>
      </c>
      <c r="T32" s="72" t="n">
        <v>24</v>
      </c>
      <c r="U32" s="72" t="n">
        <v>24</v>
      </c>
      <c r="V32" s="72" t="n">
        <v>24</v>
      </c>
      <c r="W32" s="72" t="n">
        <v>24</v>
      </c>
      <c r="X32" s="72" t="n">
        <v>24</v>
      </c>
      <c r="Y32" s="72" t="n">
        <v>24</v>
      </c>
      <c r="Z32" s="72" t="n">
        <v>24</v>
      </c>
      <c r="AA32" s="72" t="n">
        <v>24</v>
      </c>
      <c r="AB32" s="72" t="n">
        <v>24</v>
      </c>
      <c r="AC32" s="72" t="n">
        <v>24</v>
      </c>
      <c r="AD32" s="72" t="n">
        <v>24</v>
      </c>
      <c r="AE32" s="72" t="n">
        <v>24</v>
      </c>
      <c r="AF32" s="72" t="n">
        <v>22</v>
      </c>
      <c r="AG32" s="72" t="n">
        <v>18</v>
      </c>
      <c r="AH32" s="72" t="n">
        <v>12</v>
      </c>
      <c r="AI32" s="72" t="n">
        <v>5</v>
      </c>
      <c r="AJ32" s="72" t="n">
        <v>5</v>
      </c>
      <c r="AK32" s="72" t="n">
        <v>3</v>
      </c>
      <c r="AL32" s="72" t="n">
        <v>3</v>
      </c>
      <c r="AM32" s="72" t="n">
        <v>3</v>
      </c>
      <c r="AN32" s="72" t="n">
        <v>0</v>
      </c>
      <c r="AO32" s="72" t="n">
        <v>0</v>
      </c>
      <c r="AP32" s="23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</row>
    <row r="33" s="51" customFormat="true" ht="35.25" hidden="false" customHeight="true" outlineLevel="0" collapsed="false">
      <c r="A33" s="73" t="n">
        <v>5</v>
      </c>
      <c r="B33" s="73"/>
      <c r="C33" s="72" t="n">
        <v>0</v>
      </c>
      <c r="D33" s="72" t="n">
        <v>0</v>
      </c>
      <c r="E33" s="72" t="n">
        <v>0</v>
      </c>
      <c r="F33" s="72" t="n">
        <v>0</v>
      </c>
      <c r="G33" s="72" t="n">
        <v>0</v>
      </c>
      <c r="H33" s="72" t="n">
        <v>3</v>
      </c>
      <c r="I33" s="72" t="n">
        <v>3</v>
      </c>
      <c r="J33" s="72" t="n">
        <v>3</v>
      </c>
      <c r="K33" s="72" t="n">
        <v>3</v>
      </c>
      <c r="L33" s="72" t="n">
        <v>3</v>
      </c>
      <c r="M33" s="72" t="n">
        <v>3</v>
      </c>
      <c r="N33" s="72" t="n">
        <v>3</v>
      </c>
      <c r="O33" s="72" t="n">
        <v>3</v>
      </c>
      <c r="P33" s="72" t="n">
        <v>3</v>
      </c>
      <c r="Q33" s="72" t="n">
        <v>3</v>
      </c>
      <c r="R33" s="72" t="n">
        <v>3</v>
      </c>
      <c r="S33" s="72" t="n">
        <v>3</v>
      </c>
      <c r="T33" s="72" t="n">
        <v>3</v>
      </c>
      <c r="U33" s="72" t="n">
        <v>3</v>
      </c>
      <c r="V33" s="72" t="n">
        <v>3</v>
      </c>
      <c r="W33" s="72" t="n">
        <v>3</v>
      </c>
      <c r="X33" s="72" t="n">
        <v>3</v>
      </c>
      <c r="Y33" s="72" t="n">
        <v>3</v>
      </c>
      <c r="Z33" s="72" t="n">
        <v>3</v>
      </c>
      <c r="AA33" s="72" t="n">
        <v>3</v>
      </c>
      <c r="AB33" s="72" t="n">
        <v>3</v>
      </c>
      <c r="AC33" s="72" t="n">
        <v>3</v>
      </c>
      <c r="AD33" s="72" t="n">
        <v>3</v>
      </c>
      <c r="AE33" s="72" t="n">
        <v>3</v>
      </c>
      <c r="AF33" s="72" t="n">
        <v>3</v>
      </c>
      <c r="AG33" s="72" t="n">
        <v>3</v>
      </c>
      <c r="AH33" s="72" t="n">
        <v>3</v>
      </c>
      <c r="AI33" s="72" t="n">
        <v>3</v>
      </c>
      <c r="AJ33" s="72" t="n">
        <v>3</v>
      </c>
      <c r="AK33" s="72" t="n">
        <v>0</v>
      </c>
      <c r="AL33" s="72" t="n">
        <v>0</v>
      </c>
      <c r="AM33" s="72" t="n">
        <v>0</v>
      </c>
      <c r="AN33" s="72" t="n">
        <v>0</v>
      </c>
      <c r="AO33" s="72" t="n">
        <v>0</v>
      </c>
      <c r="AP33" s="23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</row>
    <row r="34" s="51" customFormat="true" ht="35.25" hidden="false" customHeight="true" outlineLevel="0" collapsed="false">
      <c r="A34" s="73" t="n">
        <v>6</v>
      </c>
      <c r="B34" s="73"/>
      <c r="C34" s="72"/>
      <c r="D34" s="72"/>
      <c r="E34" s="72"/>
      <c r="F34" s="72"/>
      <c r="G34" s="72"/>
      <c r="H34" s="72"/>
      <c r="I34" s="72"/>
      <c r="J34" s="72"/>
      <c r="K34" s="75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23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</row>
    <row r="35" s="51" customFormat="true" ht="35.25" hidden="false" customHeight="true" outlineLevel="0" collapsed="false">
      <c r="A35" s="73" t="n">
        <v>7</v>
      </c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23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</row>
    <row r="36" s="79" customFormat="true" ht="36" hidden="false" customHeight="true" outlineLevel="0" collapsed="false">
      <c r="A36" s="76" t="n">
        <v>8</v>
      </c>
      <c r="B36" s="76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7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</row>
    <row r="37" customFormat="false" ht="13.2" hidden="false" customHeight="false" outlineLevel="0" collapsed="false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6"/>
    </row>
    <row r="38" customFormat="false" ht="13.2" hidden="false" customHeight="false" outlineLevel="0" collapsed="false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6"/>
    </row>
    <row r="39" customFormat="false" ht="13.2" hidden="false" customHeight="false" outlineLevel="0" collapsed="false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6"/>
    </row>
    <row r="40" customFormat="false" ht="13.2" hidden="false" customHeight="false" outlineLevel="0" collapsed="false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6"/>
    </row>
    <row r="41" customFormat="false" ht="13.2" hidden="false" customHeight="false" outlineLevel="0" collapsed="false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6"/>
    </row>
    <row r="42" customFormat="false" ht="13.2" hidden="false" customHeight="false" outlineLevel="0" collapsed="false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6"/>
    </row>
    <row r="43" customFormat="false" ht="13.2" hidden="false" customHeight="false" outlineLevel="0" collapsed="false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6"/>
    </row>
    <row r="44" customFormat="false" ht="13.2" hidden="false" customHeight="false" outlineLevel="0" collapsed="false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6"/>
    </row>
    <row r="45" customFormat="false" ht="13.2" hidden="false" customHeight="false" outlineLevel="0" collapsed="false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6"/>
    </row>
    <row r="46" customFormat="false" ht="13.2" hidden="false" customHeight="false" outlineLevel="0" collapsed="false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6"/>
    </row>
    <row r="47" customFormat="false" ht="13.2" hidden="false" customHeight="false" outlineLevel="0" collapsed="false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6"/>
    </row>
    <row r="48" customFormat="false" ht="13.2" hidden="false" customHeight="false" outlineLevel="0" collapsed="false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6"/>
    </row>
    <row r="49" customFormat="false" ht="13.2" hidden="false" customHeight="false" outlineLevel="0" collapsed="false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6"/>
    </row>
    <row r="50" customFormat="false" ht="13.2" hidden="false" customHeight="false" outlineLevel="0" collapsed="false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6"/>
    </row>
    <row r="51" customFormat="false" ht="13.2" hidden="false" customHeight="false" outlineLevel="0" collapsed="false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6"/>
    </row>
    <row r="52" customFormat="false" ht="13.2" hidden="false" customHeight="false" outlineLevel="0" collapsed="false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6"/>
    </row>
    <row r="53" customFormat="false" ht="13.2" hidden="false" customHeight="false" outlineLevel="0" collapsed="false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6"/>
    </row>
    <row r="54" customFormat="false" ht="13.2" hidden="false" customHeight="false" outlineLevel="0" collapsed="false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6"/>
    </row>
    <row r="55" customFormat="false" ht="13.2" hidden="false" customHeight="false" outlineLevel="0" collapsed="false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6"/>
    </row>
    <row r="56" customFormat="false" ht="13.2" hidden="false" customHeight="false" outlineLevel="0" collapsed="false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6"/>
    </row>
    <row r="57" customFormat="false" ht="13.2" hidden="false" customHeight="false" outlineLevel="0" collapsed="false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6"/>
    </row>
    <row r="58" customFormat="false" ht="13.2" hidden="false" customHeight="false" outlineLevel="0" collapsed="false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6"/>
    </row>
    <row r="59" customFormat="false" ht="13.2" hidden="false" customHeight="false" outlineLevel="0" collapsed="false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6"/>
    </row>
    <row r="60" customFormat="false" ht="13.2" hidden="false" customHeight="false" outlineLevel="0" collapsed="false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6"/>
    </row>
    <row r="61" customFormat="false" ht="13.2" hidden="false" customHeight="false" outlineLevel="0" collapsed="false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6"/>
    </row>
    <row r="62" customFormat="false" ht="13.2" hidden="false" customHeight="false" outlineLevel="0" collapsed="false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6"/>
    </row>
    <row r="63" customFormat="false" ht="13.2" hidden="false" customHeight="false" outlineLevel="0" collapsed="false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6"/>
    </row>
    <row r="64" customFormat="false" ht="13.8" hidden="false" customHeight="false" outlineLevel="0" collapsed="false">
      <c r="A64" s="80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81"/>
    </row>
    <row r="65" customFormat="false" ht="13.2" hidden="false" customHeight="fals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="4" customFormat="true" ht="13.2" hidden="false" customHeight="false" outlineLevel="0" collapsed="false"/>
    <row r="67" s="4" customFormat="true" ht="13.2" hidden="false" customHeight="false" outlineLevel="0" collapsed="false"/>
    <row r="68" s="4" customFormat="true" ht="13.2" hidden="false" customHeight="false" outlineLevel="0" collapsed="false"/>
    <row r="69" s="4" customFormat="true" ht="13.2" hidden="false" customHeight="false" outlineLevel="0" collapsed="false"/>
    <row r="70" s="4" customFormat="true" ht="13.2" hidden="false" customHeight="false" outlineLevel="0" collapsed="false"/>
    <row r="71" s="4" customFormat="true" ht="13.2" hidden="false" customHeight="false" outlineLevel="0" collapsed="false"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</row>
    <row r="72" s="4" customFormat="true" ht="13.2" hidden="false" customHeight="false" outlineLevel="0" collapsed="false"/>
    <row r="73" s="4" customFormat="true" ht="13.2" hidden="false" customHeight="false" outlineLevel="0" collapsed="false"/>
    <row r="74" s="4" customFormat="true" ht="13.2" hidden="false" customHeight="false" outlineLevel="0" collapsed="false"/>
    <row r="75" s="4" customFormat="true" ht="13.2" hidden="false" customHeight="false" outlineLevel="0" collapsed="false"/>
    <row r="76" s="4" customFormat="true" ht="13.2" hidden="false" customHeight="false" outlineLevel="0" collapsed="false"/>
    <row r="77" s="4" customFormat="true" ht="13.2" hidden="false" customHeight="false" outlineLevel="0" collapsed="false"/>
    <row r="78" s="4" customFormat="true" ht="13.2" hidden="false" customHeight="false" outlineLevel="0" collapsed="false"/>
    <row r="79" s="4" customFormat="true" ht="13.2" hidden="false" customHeight="false" outlineLevel="0" collapsed="false"/>
    <row r="80" s="4" customFormat="true" ht="13.2" hidden="false" customHeight="false" outlineLevel="0" collapsed="false"/>
    <row r="81" s="4" customFormat="true" ht="13.2" hidden="false" customHeight="false" outlineLevel="0" collapsed="false">
      <c r="G81" s="82"/>
    </row>
    <row r="82" s="4" customFormat="true" ht="13.2" hidden="false" customHeight="false" outlineLevel="0" collapsed="false">
      <c r="G82" s="82"/>
    </row>
    <row r="83" s="4" customFormat="true" ht="13.2" hidden="false" customHeight="false" outlineLevel="0" collapsed="false">
      <c r="G83" s="82"/>
    </row>
    <row r="84" s="4" customFormat="true" ht="13.2" hidden="false" customHeight="false" outlineLevel="0" collapsed="false">
      <c r="G84" s="82"/>
    </row>
    <row r="85" s="4" customFormat="true" ht="13.2" hidden="false" customHeight="false" outlineLevel="0" collapsed="false">
      <c r="G85" s="82"/>
    </row>
    <row r="86" s="4" customFormat="true" ht="13.2" hidden="false" customHeight="false" outlineLevel="0" collapsed="false">
      <c r="G86" s="82"/>
    </row>
    <row r="87" s="4" customFormat="true" ht="13.2" hidden="false" customHeight="false" outlineLevel="0" collapsed="false">
      <c r="G87" s="82"/>
    </row>
    <row r="88" s="4" customFormat="true" ht="13.2" hidden="false" customHeight="false" outlineLevel="0" collapsed="false">
      <c r="G88" s="82"/>
    </row>
    <row r="89" s="4" customFormat="true" ht="13.2" hidden="false" customHeight="false" outlineLevel="0" collapsed="false">
      <c r="G89" s="82"/>
    </row>
    <row r="90" s="4" customFormat="true" ht="13.2" hidden="false" customHeight="false" outlineLevel="0" collapsed="false">
      <c r="G90" s="82"/>
    </row>
    <row r="91" s="4" customFormat="true" ht="13.2" hidden="false" customHeight="false" outlineLevel="0" collapsed="false">
      <c r="G91" s="82"/>
    </row>
    <row r="92" s="4" customFormat="true" ht="13.2" hidden="false" customHeight="false" outlineLevel="0" collapsed="false">
      <c r="G92" s="82"/>
    </row>
    <row r="93" s="4" customFormat="true" ht="13.2" hidden="false" customHeight="false" outlineLevel="0" collapsed="false">
      <c r="G93" s="82"/>
    </row>
    <row r="94" s="4" customFormat="true" ht="13.2" hidden="false" customHeight="false" outlineLevel="0" collapsed="false">
      <c r="G94" s="82"/>
    </row>
    <row r="95" s="4" customFormat="true" ht="13.2" hidden="false" customHeight="false" outlineLevel="0" collapsed="false">
      <c r="G95" s="82"/>
    </row>
    <row r="96" s="4" customFormat="true" ht="13.2" hidden="false" customHeight="false" outlineLevel="0" collapsed="false">
      <c r="G96" s="82"/>
    </row>
    <row r="97" s="4" customFormat="true" ht="13.2" hidden="false" customHeight="false" outlineLevel="0" collapsed="false">
      <c r="G97" s="82"/>
    </row>
    <row r="98" s="4" customFormat="true" ht="13.2" hidden="false" customHeight="false" outlineLevel="0" collapsed="false">
      <c r="G98" s="82"/>
    </row>
    <row r="99" s="4" customFormat="true" ht="13.2" hidden="false" customHeight="false" outlineLevel="0" collapsed="false">
      <c r="G99" s="82"/>
    </row>
    <row r="100" s="4" customFormat="true" ht="13.2" hidden="false" customHeight="false" outlineLevel="0" collapsed="false">
      <c r="G100" s="82"/>
    </row>
    <row r="101" s="4" customFormat="true" ht="13.2" hidden="false" customHeight="false" outlineLevel="0" collapsed="false">
      <c r="G101" s="82"/>
    </row>
    <row r="102" s="4" customFormat="true" ht="13.2" hidden="false" customHeight="false" outlineLevel="0" collapsed="false">
      <c r="G102" s="82"/>
    </row>
    <row r="103" s="4" customFormat="true" ht="13.2" hidden="false" customHeight="false" outlineLevel="0" collapsed="false">
      <c r="G103" s="82"/>
    </row>
    <row r="104" s="4" customFormat="true" ht="13.2" hidden="false" customHeight="false" outlineLevel="0" collapsed="false">
      <c r="G104" s="82"/>
    </row>
    <row r="105" s="4" customFormat="true" ht="13.2" hidden="false" customHeight="false" outlineLevel="0" collapsed="false">
      <c r="G105" s="82"/>
    </row>
    <row r="106" s="4" customFormat="true" ht="13.2" hidden="false" customHeight="false" outlineLevel="0" collapsed="false">
      <c r="G106" s="82"/>
    </row>
    <row r="107" s="4" customFormat="true" ht="13.2" hidden="false" customHeight="false" outlineLevel="0" collapsed="false"/>
    <row r="108" s="4" customFormat="true" ht="13.2" hidden="false" customHeight="false" outlineLevel="0" collapsed="false"/>
    <row r="109" s="4" customFormat="true" ht="13.2" hidden="false" customHeight="false" outlineLevel="0" collapsed="false"/>
    <row r="110" s="4" customFormat="true" ht="13.2" hidden="false" customHeight="false" outlineLevel="0" collapsed="false"/>
    <row r="111" s="4" customFormat="true" ht="13.2" hidden="false" customHeight="false" outlineLevel="0" collapsed="false"/>
    <row r="112" s="4" customFormat="true" ht="13.2" hidden="false" customHeight="false" outlineLevel="0" collapsed="false"/>
    <row r="113" s="4" customFormat="true" ht="13.2" hidden="false" customHeight="false" outlineLevel="0" collapsed="false"/>
    <row r="114" s="4" customFormat="true" ht="13.2" hidden="false" customHeight="false" outlineLevel="0" collapsed="false"/>
    <row r="115" s="4" customFormat="true" ht="13.2" hidden="false" customHeight="false" outlineLevel="0" collapsed="false"/>
    <row r="116" s="4" customFormat="true" ht="13.2" hidden="false" customHeight="false" outlineLevel="0" collapsed="false"/>
    <row r="117" s="4" customFormat="true" ht="13.2" hidden="false" customHeight="false" outlineLevel="0" collapsed="false"/>
    <row r="118" s="4" customFormat="true" ht="13.2" hidden="false" customHeight="false" outlineLevel="0" collapsed="false"/>
    <row r="119" s="4" customFormat="true" ht="13.2" hidden="false" customHeight="false" outlineLevel="0" collapsed="false"/>
    <row r="120" s="4" customFormat="true" ht="13.2" hidden="false" customHeight="false" outlineLevel="0" collapsed="false"/>
    <row r="121" s="4" customFormat="true" ht="13.2" hidden="false" customHeight="false" outlineLevel="0" collapsed="false"/>
    <row r="122" s="4" customFormat="true" ht="13.2" hidden="false" customHeight="false" outlineLevel="0" collapsed="false"/>
    <row r="123" s="4" customFormat="true" ht="13.2" hidden="false" customHeight="false" outlineLevel="0" collapsed="false"/>
    <row r="124" s="4" customFormat="true" ht="13.2" hidden="false" customHeight="false" outlineLevel="0" collapsed="false"/>
    <row r="125" s="4" customFormat="true" ht="13.2" hidden="false" customHeight="false" outlineLevel="0" collapsed="false"/>
    <row r="126" s="4" customFormat="true" ht="13.2" hidden="false" customHeight="false" outlineLevel="0" collapsed="false"/>
    <row r="127" s="4" customFormat="true" ht="13.2" hidden="false" customHeight="false" outlineLevel="0" collapsed="false"/>
    <row r="128" s="4" customFormat="true" ht="13.2" hidden="false" customHeight="false" outlineLevel="0" collapsed="false"/>
    <row r="129" s="4" customFormat="true" ht="13.2" hidden="false" customHeight="false" outlineLevel="0" collapsed="false"/>
    <row r="130" s="4" customFormat="true" ht="13.2" hidden="false" customHeight="false" outlineLevel="0" collapsed="false"/>
    <row r="131" s="4" customFormat="true" ht="13.2" hidden="false" customHeight="false" outlineLevel="0" collapsed="false"/>
    <row r="132" s="4" customFormat="true" ht="13.2" hidden="false" customHeight="false" outlineLevel="0" collapsed="false"/>
    <row r="133" s="4" customFormat="true" ht="13.2" hidden="false" customHeight="false" outlineLevel="0" collapsed="false"/>
    <row r="134" s="4" customFormat="true" ht="13.2" hidden="false" customHeight="false" outlineLevel="0" collapsed="false"/>
    <row r="135" s="4" customFormat="true" ht="13.2" hidden="false" customHeight="false" outlineLevel="0" collapsed="false"/>
    <row r="136" s="4" customFormat="true" ht="13.2" hidden="false" customHeight="false" outlineLevel="0" collapsed="false"/>
    <row r="137" s="4" customFormat="true" ht="13.2" hidden="false" customHeight="false" outlineLevel="0" collapsed="false"/>
    <row r="138" s="4" customFormat="true" ht="13.2" hidden="false" customHeight="false" outlineLevel="0" collapsed="false"/>
    <row r="139" s="4" customFormat="true" ht="13.2" hidden="false" customHeight="false" outlineLevel="0" collapsed="false"/>
    <row r="140" s="4" customFormat="true" ht="13.2" hidden="false" customHeight="false" outlineLevel="0" collapsed="false"/>
    <row r="141" s="4" customFormat="true" ht="13.2" hidden="false" customHeight="false" outlineLevel="0" collapsed="false"/>
    <row r="142" s="4" customFormat="true" ht="13.2" hidden="false" customHeight="false" outlineLevel="0" collapsed="false"/>
    <row r="143" s="4" customFormat="true" ht="13.2" hidden="false" customHeight="false" outlineLevel="0" collapsed="false"/>
    <row r="144" s="4" customFormat="true" ht="13.2" hidden="false" customHeight="false" outlineLevel="0" collapsed="false"/>
    <row r="145" s="4" customFormat="true" ht="13.2" hidden="false" customHeight="false" outlineLevel="0" collapsed="false"/>
    <row r="146" s="4" customFormat="true" ht="13.2" hidden="false" customHeight="false" outlineLevel="0" collapsed="false"/>
    <row r="147" s="4" customFormat="true" ht="13.2" hidden="false" customHeight="false" outlineLevel="0" collapsed="false"/>
    <row r="148" s="4" customFormat="true" ht="13.2" hidden="false" customHeight="false" outlineLevel="0" collapsed="false"/>
    <row r="149" s="4" customFormat="true" ht="13.2" hidden="false" customHeight="false" outlineLevel="0" collapsed="false"/>
    <row r="150" s="4" customFormat="true" ht="13.2" hidden="false" customHeight="false" outlineLevel="0" collapsed="false"/>
    <row r="151" s="4" customFormat="true" ht="13.2" hidden="false" customHeight="false" outlineLevel="0" collapsed="false"/>
    <row r="152" s="4" customFormat="true" ht="13.2" hidden="false" customHeight="false" outlineLevel="0" collapsed="false"/>
    <row r="153" s="4" customFormat="true" ht="13.2" hidden="false" customHeight="false" outlineLevel="0" collapsed="false"/>
    <row r="154" s="4" customFormat="true" ht="13.2" hidden="false" customHeight="false" outlineLevel="0" collapsed="false"/>
    <row r="155" s="4" customFormat="true" ht="13.2" hidden="false" customHeight="false" outlineLevel="0" collapsed="false"/>
    <row r="156" s="4" customFormat="true" ht="13.2" hidden="false" customHeight="false" outlineLevel="0" collapsed="false"/>
    <row r="157" s="4" customFormat="true" ht="13.2" hidden="false" customHeight="false" outlineLevel="0" collapsed="false"/>
    <row r="158" s="4" customFormat="true" ht="13.2" hidden="false" customHeight="false" outlineLevel="0" collapsed="false"/>
    <row r="159" s="4" customFormat="true" ht="13.2" hidden="false" customHeight="false" outlineLevel="0" collapsed="false"/>
    <row r="160" s="4" customFormat="true" ht="13.2" hidden="false" customHeight="false" outlineLevel="0" collapsed="false"/>
    <row r="161" s="4" customFormat="true" ht="13.2" hidden="false" customHeight="false" outlineLevel="0" collapsed="false"/>
    <row r="162" s="4" customFormat="true" ht="13.2" hidden="false" customHeight="false" outlineLevel="0" collapsed="false"/>
    <row r="163" s="4" customFormat="true" ht="13.2" hidden="false" customHeight="false" outlineLevel="0" collapsed="false"/>
    <row r="164" s="4" customFormat="true" ht="13.2" hidden="false" customHeight="false" outlineLevel="0" collapsed="false"/>
    <row r="165" s="4" customFormat="true" ht="13.2" hidden="false" customHeight="false" outlineLevel="0" collapsed="false"/>
    <row r="166" s="4" customFormat="true" ht="13.2" hidden="false" customHeight="false" outlineLevel="0" collapsed="false"/>
    <row r="167" s="4" customFormat="true" ht="13.2" hidden="false" customHeight="false" outlineLevel="0" collapsed="false"/>
    <row r="168" s="4" customFormat="true" ht="13.2" hidden="false" customHeight="false" outlineLevel="0" collapsed="false"/>
    <row r="169" s="4" customFormat="true" ht="13.2" hidden="false" customHeight="false" outlineLevel="0" collapsed="false"/>
    <row r="170" s="4" customFormat="true" ht="13.2" hidden="false" customHeight="false" outlineLevel="0" collapsed="false"/>
    <row r="171" s="4" customFormat="true" ht="13.2" hidden="false" customHeight="false" outlineLevel="0" collapsed="false"/>
    <row r="172" s="4" customFormat="true" ht="13.2" hidden="false" customHeight="false" outlineLevel="0" collapsed="false"/>
    <row r="173" s="4" customFormat="true" ht="13.2" hidden="false" customHeight="false" outlineLevel="0" collapsed="false"/>
    <row r="174" s="4" customFormat="true" ht="13.2" hidden="false" customHeight="false" outlineLevel="0" collapsed="false"/>
    <row r="175" s="4" customFormat="true" ht="13.2" hidden="false" customHeight="false" outlineLevel="0" collapsed="false"/>
    <row r="176" s="4" customFormat="true" ht="13.2" hidden="false" customHeight="false" outlineLevel="0" collapsed="false"/>
    <row r="177" s="4" customFormat="true" ht="13.2" hidden="false" customHeight="false" outlineLevel="0" collapsed="false"/>
    <row r="178" s="4" customFormat="true" ht="13.2" hidden="false" customHeight="false" outlineLevel="0" collapsed="false"/>
    <row r="179" s="4" customFormat="true" ht="13.2" hidden="false" customHeight="false" outlineLevel="0" collapsed="false"/>
    <row r="180" s="4" customFormat="true" ht="13.2" hidden="false" customHeight="false" outlineLevel="0" collapsed="false"/>
    <row r="181" s="4" customFormat="true" ht="13.2" hidden="false" customHeight="false" outlineLevel="0" collapsed="false"/>
    <row r="182" s="4" customFormat="true" ht="13.2" hidden="false" customHeight="false" outlineLevel="0" collapsed="false"/>
    <row r="183" s="4" customFormat="true" ht="13.2" hidden="false" customHeight="false" outlineLevel="0" collapsed="false"/>
    <row r="184" s="4" customFormat="true" ht="13.2" hidden="false" customHeight="false" outlineLevel="0" collapsed="false"/>
    <row r="185" s="4" customFormat="true" ht="13.2" hidden="false" customHeight="false" outlineLevel="0" collapsed="false"/>
    <row r="186" s="4" customFormat="true" ht="13.2" hidden="false" customHeight="false" outlineLevel="0" collapsed="false"/>
    <row r="187" s="4" customFormat="true" ht="13.2" hidden="false" customHeight="false" outlineLevel="0" collapsed="false"/>
    <row r="188" s="4" customFormat="true" ht="13.2" hidden="false" customHeight="false" outlineLevel="0" collapsed="false"/>
    <row r="189" s="4" customFormat="true" ht="13.2" hidden="false" customHeight="false" outlineLevel="0" collapsed="false"/>
    <row r="190" s="4" customFormat="true" ht="13.2" hidden="false" customHeight="false" outlineLevel="0" collapsed="false"/>
    <row r="191" s="4" customFormat="true" ht="13.2" hidden="false" customHeight="false" outlineLevel="0" collapsed="false"/>
    <row r="192" s="4" customFormat="true" ht="13.2" hidden="false" customHeight="false" outlineLevel="0" collapsed="false"/>
    <row r="193" s="4" customFormat="true" ht="13.2" hidden="false" customHeight="false" outlineLevel="0" collapsed="false"/>
    <row r="194" s="4" customFormat="true" ht="13.2" hidden="false" customHeight="false" outlineLevel="0" collapsed="false"/>
    <row r="195" s="4" customFormat="true" ht="13.2" hidden="false" customHeight="false" outlineLevel="0" collapsed="false"/>
    <row r="196" s="4" customFormat="true" ht="13.2" hidden="false" customHeight="false" outlineLevel="0" collapsed="false"/>
    <row r="197" s="4" customFormat="true" ht="13.2" hidden="false" customHeight="false" outlineLevel="0" collapsed="false"/>
    <row r="198" s="4" customFormat="true" ht="13.2" hidden="false" customHeight="false" outlineLevel="0" collapsed="false"/>
    <row r="199" s="4" customFormat="true" ht="13.2" hidden="false" customHeight="false" outlineLevel="0" collapsed="false"/>
    <row r="200" s="4" customFormat="true" ht="13.2" hidden="false" customHeight="false" outlineLevel="0" collapsed="false"/>
    <row r="201" s="4" customFormat="true" ht="13.2" hidden="false" customHeight="false" outlineLevel="0" collapsed="false"/>
    <row r="202" s="4" customFormat="true" ht="13.2" hidden="false" customHeight="false" outlineLevel="0" collapsed="false"/>
    <row r="203" s="4" customFormat="true" ht="13.2" hidden="false" customHeight="false" outlineLevel="0" collapsed="false"/>
    <row r="204" s="4" customFormat="true" ht="13.2" hidden="false" customHeight="false" outlineLevel="0" collapsed="false"/>
    <row r="205" s="4" customFormat="true" ht="13.2" hidden="false" customHeight="false" outlineLevel="0" collapsed="false"/>
    <row r="206" s="4" customFormat="true" ht="13.2" hidden="false" customHeight="false" outlineLevel="0" collapsed="false"/>
    <row r="207" s="4" customFormat="true" ht="13.2" hidden="false" customHeight="false" outlineLevel="0" collapsed="false"/>
    <row r="208" s="4" customFormat="true" ht="13.2" hidden="false" customHeight="false" outlineLevel="0" collapsed="false"/>
    <row r="209" s="4" customFormat="true" ht="13.2" hidden="false" customHeight="false" outlineLevel="0" collapsed="false"/>
    <row r="210" s="4" customFormat="true" ht="13.2" hidden="false" customHeight="false" outlineLevel="0" collapsed="false"/>
    <row r="211" s="4" customFormat="true" ht="13.2" hidden="false" customHeight="false" outlineLevel="0" collapsed="false"/>
    <row r="212" s="4" customFormat="true" ht="13.2" hidden="false" customHeight="false" outlineLevel="0" collapsed="false"/>
    <row r="213" s="4" customFormat="true" ht="13.2" hidden="false" customHeight="false" outlineLevel="0" collapsed="false"/>
    <row r="214" s="4" customFormat="true" ht="13.2" hidden="false" customHeight="false" outlineLevel="0" collapsed="false"/>
    <row r="215" s="4" customFormat="true" ht="13.2" hidden="false" customHeight="false" outlineLevel="0" collapsed="false"/>
    <row r="216" s="4" customFormat="true" ht="13.2" hidden="false" customHeight="false" outlineLevel="0" collapsed="false"/>
    <row r="217" s="4" customFormat="true" ht="13.2" hidden="false" customHeight="false" outlineLevel="0" collapsed="false"/>
    <row r="218" s="4" customFormat="true" ht="13.2" hidden="false" customHeight="false" outlineLevel="0" collapsed="false"/>
    <row r="219" s="4" customFormat="true" ht="13.2" hidden="false" customHeight="false" outlineLevel="0" collapsed="false"/>
    <row r="220" s="4" customFormat="true" ht="13.2" hidden="false" customHeight="false" outlineLevel="0" collapsed="false"/>
    <row r="221" s="4" customFormat="true" ht="13.2" hidden="false" customHeight="false" outlineLevel="0" collapsed="false"/>
    <row r="222" s="4" customFormat="true" ht="13.2" hidden="false" customHeight="false" outlineLevel="0" collapsed="false"/>
    <row r="223" s="4" customFormat="true" ht="13.2" hidden="false" customHeight="false" outlineLevel="0" collapsed="false"/>
    <row r="224" s="4" customFormat="true" ht="13.2" hidden="false" customHeight="false" outlineLevel="0" collapsed="false"/>
    <row r="225" s="4" customFormat="true" ht="13.2" hidden="false" customHeight="false" outlineLevel="0" collapsed="false"/>
    <row r="226" s="4" customFormat="true" ht="13.2" hidden="false" customHeight="false" outlineLevel="0" collapsed="false"/>
    <row r="227" s="4" customFormat="true" ht="13.2" hidden="false" customHeight="false" outlineLevel="0" collapsed="false"/>
    <row r="228" s="4" customFormat="true" ht="13.2" hidden="false" customHeight="false" outlineLevel="0" collapsed="false"/>
    <row r="229" s="4" customFormat="true" ht="13.2" hidden="false" customHeight="false" outlineLevel="0" collapsed="false"/>
    <row r="230" s="4" customFormat="true" ht="13.2" hidden="false" customHeight="false" outlineLevel="0" collapsed="false"/>
    <row r="231" s="4" customFormat="true" ht="13.2" hidden="false" customHeight="false" outlineLevel="0" collapsed="false"/>
    <row r="232" s="4" customFormat="true" ht="13.2" hidden="false" customHeight="false" outlineLevel="0" collapsed="false"/>
    <row r="233" s="4" customFormat="true" ht="13.2" hidden="false" customHeight="false" outlineLevel="0" collapsed="false"/>
    <row r="234" s="4" customFormat="true" ht="13.2" hidden="false" customHeight="false" outlineLevel="0" collapsed="false"/>
    <row r="235" s="4" customFormat="true" ht="13.2" hidden="false" customHeight="false" outlineLevel="0" collapsed="false"/>
    <row r="236" s="4" customFormat="true" ht="13.2" hidden="false" customHeight="false" outlineLevel="0" collapsed="false"/>
    <row r="237" s="4" customFormat="true" ht="13.2" hidden="false" customHeight="false" outlineLevel="0" collapsed="false"/>
    <row r="238" s="4" customFormat="true" ht="13.2" hidden="false" customHeight="false" outlineLevel="0" collapsed="false"/>
    <row r="239" s="4" customFormat="true" ht="13.2" hidden="false" customHeight="false" outlineLevel="0" collapsed="false"/>
    <row r="240" s="4" customFormat="true" ht="13.2" hidden="false" customHeight="false" outlineLevel="0" collapsed="false"/>
    <row r="241" s="4" customFormat="true" ht="13.2" hidden="false" customHeight="false" outlineLevel="0" collapsed="false"/>
    <row r="242" s="4" customFormat="true" ht="13.2" hidden="false" customHeight="false" outlineLevel="0" collapsed="false"/>
    <row r="243" s="4" customFormat="true" ht="13.2" hidden="false" customHeight="false" outlineLevel="0" collapsed="false"/>
    <row r="244" s="4" customFormat="true" ht="13.2" hidden="false" customHeight="false" outlineLevel="0" collapsed="false"/>
    <row r="245" s="4" customFormat="true" ht="13.2" hidden="false" customHeight="false" outlineLevel="0" collapsed="false"/>
    <row r="246" s="4" customFormat="true" ht="13.2" hidden="false" customHeight="false" outlineLevel="0" collapsed="false"/>
    <row r="247" s="4" customFormat="true" ht="13.2" hidden="false" customHeight="false" outlineLevel="0" collapsed="false"/>
    <row r="248" s="4" customFormat="true" ht="13.2" hidden="false" customHeight="false" outlineLevel="0" collapsed="false"/>
    <row r="249" s="4" customFormat="true" ht="13.2" hidden="false" customHeight="false" outlineLevel="0" collapsed="false"/>
    <row r="250" s="4" customFormat="true" ht="13.2" hidden="false" customHeight="false" outlineLevel="0" collapsed="false"/>
    <row r="251" s="4" customFormat="true" ht="13.2" hidden="false" customHeight="false" outlineLevel="0" collapsed="false"/>
    <row r="252" s="4" customFormat="true" ht="13.2" hidden="false" customHeight="false" outlineLevel="0" collapsed="false"/>
    <row r="253" s="4" customFormat="true" ht="13.2" hidden="false" customHeight="false" outlineLevel="0" collapsed="false"/>
    <row r="254" s="4" customFormat="true" ht="13.2" hidden="false" customHeight="false" outlineLevel="0" collapsed="false"/>
    <row r="255" s="4" customFormat="true" ht="13.2" hidden="false" customHeight="false" outlineLevel="0" collapsed="false"/>
    <row r="256" s="4" customFormat="true" ht="13.2" hidden="false" customHeight="false" outlineLevel="0" collapsed="false"/>
    <row r="257" s="4" customFormat="true" ht="13.2" hidden="false" customHeight="false" outlineLevel="0" collapsed="false"/>
    <row r="258" s="4" customFormat="true" ht="13.2" hidden="false" customHeight="false" outlineLevel="0" collapsed="false"/>
    <row r="259" s="4" customFormat="true" ht="13.2" hidden="false" customHeight="false" outlineLevel="0" collapsed="false"/>
    <row r="260" s="4" customFormat="true" ht="13.2" hidden="false" customHeight="false" outlineLevel="0" collapsed="false"/>
    <row r="261" s="4" customFormat="true" ht="13.2" hidden="false" customHeight="false" outlineLevel="0" collapsed="false"/>
    <row r="262" s="4" customFormat="true" ht="13.2" hidden="false" customHeight="false" outlineLevel="0" collapsed="false"/>
    <row r="263" s="4" customFormat="true" ht="13.2" hidden="false" customHeight="false" outlineLevel="0" collapsed="false"/>
    <row r="264" s="4" customFormat="true" ht="13.2" hidden="false" customHeight="false" outlineLevel="0" collapsed="false"/>
    <row r="265" s="4" customFormat="true" ht="13.2" hidden="false" customHeight="false" outlineLevel="0" collapsed="false"/>
    <row r="266" s="4" customFormat="true" ht="13.2" hidden="false" customHeight="false" outlineLevel="0" collapsed="false"/>
    <row r="267" s="4" customFormat="true" ht="13.2" hidden="false" customHeight="false" outlineLevel="0" collapsed="false"/>
    <row r="268" s="4" customFormat="true" ht="13.2" hidden="false" customHeight="false" outlineLevel="0" collapsed="false"/>
    <row r="269" s="4" customFormat="true" ht="13.2" hidden="false" customHeight="false" outlineLevel="0" collapsed="false"/>
    <row r="270" s="4" customFormat="true" ht="13.2" hidden="false" customHeight="false" outlineLevel="0" collapsed="false"/>
    <row r="271" s="4" customFormat="true" ht="13.2" hidden="false" customHeight="false" outlineLevel="0" collapsed="false"/>
    <row r="272" s="4" customFormat="true" ht="13.2" hidden="false" customHeight="false" outlineLevel="0" collapsed="false"/>
    <row r="273" s="4" customFormat="true" ht="13.2" hidden="false" customHeight="false" outlineLevel="0" collapsed="false"/>
    <row r="274" s="4" customFormat="true" ht="13.2" hidden="false" customHeight="false" outlineLevel="0" collapsed="false"/>
    <row r="275" s="4" customFormat="true" ht="13.2" hidden="false" customHeight="false" outlineLevel="0" collapsed="false"/>
    <row r="276" s="4" customFormat="true" ht="13.2" hidden="false" customHeight="false" outlineLevel="0" collapsed="false"/>
    <row r="277" s="4" customFormat="true" ht="13.2" hidden="false" customHeight="false" outlineLevel="0" collapsed="false"/>
    <row r="278" s="4" customFormat="true" ht="13.2" hidden="false" customHeight="false" outlineLevel="0" collapsed="false"/>
    <row r="279" s="4" customFormat="true" ht="13.2" hidden="false" customHeight="false" outlineLevel="0" collapsed="false"/>
    <row r="280" s="4" customFormat="true" ht="13.2" hidden="false" customHeight="false" outlineLevel="0" collapsed="false"/>
    <row r="281" s="4" customFormat="true" ht="13.2" hidden="false" customHeight="false" outlineLevel="0" collapsed="false"/>
    <row r="282" s="4" customFormat="true" ht="13.2" hidden="false" customHeight="false" outlineLevel="0" collapsed="false"/>
    <row r="283" s="4" customFormat="true" ht="13.2" hidden="false" customHeight="false" outlineLevel="0" collapsed="false"/>
    <row r="284" s="4" customFormat="true" ht="13.2" hidden="false" customHeight="false" outlineLevel="0" collapsed="false"/>
    <row r="285" s="4" customFormat="true" ht="13.2" hidden="false" customHeight="false" outlineLevel="0" collapsed="false"/>
    <row r="286" s="4" customFormat="true" ht="13.2" hidden="false" customHeight="false" outlineLevel="0" collapsed="false"/>
    <row r="287" s="4" customFormat="true" ht="13.2" hidden="false" customHeight="false" outlineLevel="0" collapsed="false"/>
    <row r="288" s="4" customFormat="true" ht="13.2" hidden="false" customHeight="false" outlineLevel="0" collapsed="false"/>
    <row r="289" s="4" customFormat="true" ht="13.2" hidden="false" customHeight="false" outlineLevel="0" collapsed="false"/>
    <row r="290" s="4" customFormat="true" ht="13.2" hidden="false" customHeight="false" outlineLevel="0" collapsed="false"/>
    <row r="291" s="4" customFormat="true" ht="13.2" hidden="false" customHeight="false" outlineLevel="0" collapsed="false"/>
    <row r="292" s="4" customFormat="true" ht="13.2" hidden="false" customHeight="false" outlineLevel="0" collapsed="false"/>
    <row r="293" s="4" customFormat="true" ht="13.2" hidden="false" customHeight="false" outlineLevel="0" collapsed="false"/>
    <row r="294" s="4" customFormat="true" ht="13.2" hidden="false" customHeight="false" outlineLevel="0" collapsed="false"/>
    <row r="295" s="4" customFormat="true" ht="13.2" hidden="false" customHeight="false" outlineLevel="0" collapsed="false"/>
    <row r="296" s="4" customFormat="true" ht="13.2" hidden="false" customHeight="false" outlineLevel="0" collapsed="false"/>
    <row r="297" s="4" customFormat="true" ht="13.2" hidden="false" customHeight="false" outlineLevel="0" collapsed="false"/>
    <row r="298" s="4" customFormat="true" ht="13.2" hidden="false" customHeight="false" outlineLevel="0" collapsed="false"/>
    <row r="299" s="4" customFormat="true" ht="13.2" hidden="false" customHeight="false" outlineLevel="0" collapsed="false"/>
    <row r="300" s="4" customFormat="true" ht="13.2" hidden="false" customHeight="false" outlineLevel="0" collapsed="false"/>
    <row r="301" s="4" customFormat="true" ht="13.2" hidden="false" customHeight="false" outlineLevel="0" collapsed="false"/>
    <row r="302" s="4" customFormat="true" ht="13.2" hidden="false" customHeight="false" outlineLevel="0" collapsed="false"/>
    <row r="303" s="4" customFormat="true" ht="13.2" hidden="false" customHeight="false" outlineLevel="0" collapsed="false"/>
    <row r="304" s="4" customFormat="true" ht="13.2" hidden="false" customHeight="false" outlineLevel="0" collapsed="false"/>
    <row r="305" s="4" customFormat="true" ht="13.2" hidden="false" customHeight="false" outlineLevel="0" collapsed="false"/>
    <row r="306" s="4" customFormat="true" ht="13.2" hidden="false" customHeight="false" outlineLevel="0" collapsed="false"/>
    <row r="307" s="4" customFormat="true" ht="13.2" hidden="false" customHeight="false" outlineLevel="0" collapsed="false"/>
    <row r="308" s="4" customFormat="true" ht="13.2" hidden="false" customHeight="false" outlineLevel="0" collapsed="false"/>
    <row r="309" s="4" customFormat="true" ht="13.2" hidden="false" customHeight="false" outlineLevel="0" collapsed="false"/>
    <row r="310" s="4" customFormat="true" ht="13.2" hidden="false" customHeight="false" outlineLevel="0" collapsed="false"/>
    <row r="311" s="4" customFormat="true" ht="13.2" hidden="false" customHeight="false" outlineLevel="0" collapsed="false"/>
    <row r="312" s="4" customFormat="true" ht="13.2" hidden="false" customHeight="false" outlineLevel="0" collapsed="false"/>
    <row r="313" s="4" customFormat="true" ht="13.2" hidden="false" customHeight="false" outlineLevel="0" collapsed="false"/>
    <row r="314" s="4" customFormat="true" ht="13.2" hidden="false" customHeight="false" outlineLevel="0" collapsed="false"/>
    <row r="315" s="4" customFormat="true" ht="13.2" hidden="false" customHeight="false" outlineLevel="0" collapsed="false"/>
    <row r="316" s="4" customFormat="true" ht="13.2" hidden="false" customHeight="false" outlineLevel="0" collapsed="false"/>
    <row r="317" s="4" customFormat="true" ht="13.2" hidden="false" customHeight="false" outlineLevel="0" collapsed="false"/>
    <row r="318" s="4" customFormat="true" ht="13.2" hidden="false" customHeight="false" outlineLevel="0" collapsed="false"/>
    <row r="319" s="4" customFormat="true" ht="13.2" hidden="false" customHeight="false" outlineLevel="0" collapsed="false"/>
    <row r="320" s="4" customFormat="true" ht="13.2" hidden="false" customHeight="false" outlineLevel="0" collapsed="false"/>
    <row r="321" s="4" customFormat="true" ht="13.2" hidden="false" customHeight="false" outlineLevel="0" collapsed="false"/>
    <row r="322" s="4" customFormat="true" ht="13.2" hidden="false" customHeight="false" outlineLevel="0" collapsed="false"/>
    <row r="323" s="4" customFormat="true" ht="13.2" hidden="false" customHeight="false" outlineLevel="0" collapsed="false"/>
    <row r="324" s="4" customFormat="true" ht="13.2" hidden="false" customHeight="false" outlineLevel="0" collapsed="false"/>
    <row r="325" s="4" customFormat="true" ht="13.2" hidden="false" customHeight="false" outlineLevel="0" collapsed="false"/>
    <row r="326" s="4" customFormat="true" ht="13.2" hidden="false" customHeight="false" outlineLevel="0" collapsed="false"/>
    <row r="327" s="4" customFormat="true" ht="13.2" hidden="false" customHeight="false" outlineLevel="0" collapsed="false"/>
    <row r="328" s="4" customFormat="true" ht="13.2" hidden="false" customHeight="false" outlineLevel="0" collapsed="false"/>
    <row r="329" s="4" customFormat="true" ht="13.2" hidden="false" customHeight="false" outlineLevel="0" collapsed="false"/>
    <row r="330" s="4" customFormat="true" ht="13.2" hidden="false" customHeight="false" outlineLevel="0" collapsed="false"/>
    <row r="331" s="4" customFormat="true" ht="13.2" hidden="false" customHeight="false" outlineLevel="0" collapsed="false"/>
    <row r="332" s="4" customFormat="true" ht="13.2" hidden="false" customHeight="false" outlineLevel="0" collapsed="false"/>
    <row r="333" s="4" customFormat="true" ht="13.2" hidden="false" customHeight="false" outlineLevel="0" collapsed="false"/>
    <row r="334" s="4" customFormat="true" ht="13.2" hidden="false" customHeight="false" outlineLevel="0" collapsed="false"/>
    <row r="335" s="4" customFormat="true" ht="13.2" hidden="false" customHeight="false" outlineLevel="0" collapsed="false"/>
    <row r="336" s="4" customFormat="true" ht="13.2" hidden="false" customHeight="false" outlineLevel="0" collapsed="false"/>
    <row r="337" s="4" customFormat="true" ht="13.2" hidden="false" customHeight="false" outlineLevel="0" collapsed="false"/>
    <row r="338" s="4" customFormat="true" ht="13.2" hidden="false" customHeight="false" outlineLevel="0" collapsed="false"/>
    <row r="339" s="4" customFormat="true" ht="13.2" hidden="false" customHeight="false" outlineLevel="0" collapsed="false"/>
    <row r="340" s="4" customFormat="true" ht="13.2" hidden="false" customHeight="false" outlineLevel="0" collapsed="false"/>
    <row r="341" s="4" customFormat="true" ht="13.2" hidden="false" customHeight="false" outlineLevel="0" collapsed="false"/>
    <row r="342" s="4" customFormat="true" ht="13.2" hidden="false" customHeight="false" outlineLevel="0" collapsed="false"/>
    <row r="343" s="4" customFormat="true" ht="13.2" hidden="false" customHeight="false" outlineLevel="0" collapsed="false"/>
    <row r="344" s="4" customFormat="true" ht="13.2" hidden="false" customHeight="false" outlineLevel="0" collapsed="false"/>
    <row r="345" s="4" customFormat="true" ht="13.2" hidden="false" customHeight="false" outlineLevel="0" collapsed="false"/>
    <row r="346" s="4" customFormat="true" ht="13.2" hidden="false" customHeight="false" outlineLevel="0" collapsed="false"/>
    <row r="347" s="4" customFormat="true" ht="13.2" hidden="false" customHeight="false" outlineLevel="0" collapsed="false"/>
    <row r="348" s="4" customFormat="true" ht="13.2" hidden="false" customHeight="false" outlineLevel="0" collapsed="false"/>
    <row r="349" s="4" customFormat="true" ht="13.2" hidden="false" customHeight="false" outlineLevel="0" collapsed="false"/>
    <row r="350" s="4" customFormat="true" ht="13.2" hidden="false" customHeight="false" outlineLevel="0" collapsed="false"/>
    <row r="351" s="4" customFormat="true" ht="13.2" hidden="false" customHeight="false" outlineLevel="0" collapsed="false"/>
    <row r="352" s="4" customFormat="true" ht="13.2" hidden="false" customHeight="false" outlineLevel="0" collapsed="false"/>
    <row r="353" s="4" customFormat="true" ht="13.2" hidden="false" customHeight="false" outlineLevel="0" collapsed="false"/>
    <row r="354" s="4" customFormat="true" ht="13.2" hidden="false" customHeight="false" outlineLevel="0" collapsed="false"/>
    <row r="355" s="4" customFormat="true" ht="13.2" hidden="false" customHeight="false" outlineLevel="0" collapsed="false"/>
    <row r="356" s="4" customFormat="true" ht="13.2" hidden="false" customHeight="false" outlineLevel="0" collapsed="false"/>
    <row r="357" s="4" customFormat="true" ht="13.2" hidden="false" customHeight="false" outlineLevel="0" collapsed="false"/>
    <row r="358" s="4" customFormat="true" ht="13.2" hidden="false" customHeight="false" outlineLevel="0" collapsed="false"/>
    <row r="359" s="4" customFormat="true" ht="13.2" hidden="false" customHeight="false" outlineLevel="0" collapsed="false"/>
    <row r="360" s="4" customFormat="true" ht="13.2" hidden="false" customHeight="false" outlineLevel="0" collapsed="false"/>
    <row r="361" s="4" customFormat="true" ht="13.2" hidden="false" customHeight="false" outlineLevel="0" collapsed="false"/>
    <row r="362" s="4" customFormat="true" ht="13.2" hidden="false" customHeight="false" outlineLevel="0" collapsed="false"/>
    <row r="363" s="4" customFormat="true" ht="13.2" hidden="false" customHeight="false" outlineLevel="0" collapsed="false"/>
    <row r="364" s="4" customFormat="true" ht="13.2" hidden="false" customHeight="false" outlineLevel="0" collapsed="false"/>
    <row r="365" s="4" customFormat="true" ht="13.2" hidden="false" customHeight="false" outlineLevel="0" collapsed="false"/>
    <row r="366" s="4" customFormat="true" ht="13.2" hidden="false" customHeight="false" outlineLevel="0" collapsed="false"/>
    <row r="367" s="4" customFormat="true" ht="13.2" hidden="false" customHeight="false" outlineLevel="0" collapsed="false"/>
    <row r="368" s="4" customFormat="true" ht="13.2" hidden="false" customHeight="false" outlineLevel="0" collapsed="false"/>
    <row r="369" s="4" customFormat="true" ht="13.2" hidden="false" customHeight="false" outlineLevel="0" collapsed="false"/>
    <row r="370" s="4" customFormat="true" ht="13.2" hidden="false" customHeight="false" outlineLevel="0" collapsed="false"/>
    <row r="371" s="4" customFormat="true" ht="13.2" hidden="false" customHeight="false" outlineLevel="0" collapsed="false"/>
    <row r="372" s="4" customFormat="true" ht="13.2" hidden="false" customHeight="false" outlineLevel="0" collapsed="false"/>
    <row r="373" s="4" customFormat="true" ht="13.2" hidden="false" customHeight="false" outlineLevel="0" collapsed="false"/>
    <row r="374" s="4" customFormat="true" ht="13.2" hidden="false" customHeight="false" outlineLevel="0" collapsed="false"/>
    <row r="375" s="4" customFormat="true" ht="13.2" hidden="false" customHeight="false" outlineLevel="0" collapsed="false"/>
    <row r="376" s="4" customFormat="true" ht="13.2" hidden="false" customHeight="false" outlineLevel="0" collapsed="false"/>
    <row r="377" s="4" customFormat="true" ht="13.2" hidden="false" customHeight="false" outlineLevel="0" collapsed="false"/>
    <row r="378" s="4" customFormat="true" ht="13.2" hidden="false" customHeight="false" outlineLevel="0" collapsed="false"/>
    <row r="379" s="4" customFormat="true" ht="13.2" hidden="false" customHeight="false" outlineLevel="0" collapsed="false"/>
    <row r="380" s="4" customFormat="true" ht="13.2" hidden="false" customHeight="false" outlineLevel="0" collapsed="false"/>
    <row r="381" s="4" customFormat="true" ht="13.2" hidden="false" customHeight="false" outlineLevel="0" collapsed="false"/>
    <row r="382" s="4" customFormat="true" ht="13.2" hidden="false" customHeight="false" outlineLevel="0" collapsed="false"/>
    <row r="383" s="4" customFormat="true" ht="13.2" hidden="false" customHeight="false" outlineLevel="0" collapsed="false"/>
    <row r="384" s="4" customFormat="true" ht="13.2" hidden="false" customHeight="false" outlineLevel="0" collapsed="false"/>
    <row r="385" s="4" customFormat="true" ht="13.2" hidden="false" customHeight="false" outlineLevel="0" collapsed="false"/>
    <row r="386" s="4" customFormat="true" ht="13.2" hidden="false" customHeight="false" outlineLevel="0" collapsed="false"/>
    <row r="387" s="4" customFormat="true" ht="13.2" hidden="false" customHeight="false" outlineLevel="0" collapsed="false"/>
    <row r="388" s="4" customFormat="true" ht="13.2" hidden="false" customHeight="false" outlineLevel="0" collapsed="false"/>
    <row r="389" s="4" customFormat="true" ht="13.2" hidden="false" customHeight="false" outlineLevel="0" collapsed="false"/>
    <row r="390" s="4" customFormat="true" ht="13.2" hidden="false" customHeight="false" outlineLevel="0" collapsed="false"/>
    <row r="391" s="4" customFormat="true" ht="13.2" hidden="false" customHeight="false" outlineLevel="0" collapsed="false"/>
    <row r="392" s="4" customFormat="true" ht="13.2" hidden="false" customHeight="false" outlineLevel="0" collapsed="false"/>
    <row r="393" s="4" customFormat="true" ht="13.2" hidden="false" customHeight="false" outlineLevel="0" collapsed="false"/>
    <row r="394" s="4" customFormat="true" ht="13.2" hidden="false" customHeight="false" outlineLevel="0" collapsed="false"/>
    <row r="395" s="4" customFormat="true" ht="13.2" hidden="false" customHeight="false" outlineLevel="0" collapsed="false"/>
    <row r="396" s="4" customFormat="true" ht="13.2" hidden="false" customHeight="false" outlineLevel="0" collapsed="false"/>
    <row r="397" s="4" customFormat="true" ht="13.2" hidden="false" customHeight="false" outlineLevel="0" collapsed="false"/>
    <row r="398" s="4" customFormat="true" ht="13.2" hidden="false" customHeight="false" outlineLevel="0" collapsed="false"/>
    <row r="399" s="4" customFormat="true" ht="13.2" hidden="false" customHeight="false" outlineLevel="0" collapsed="false"/>
    <row r="400" s="4" customFormat="true" ht="13.2" hidden="false" customHeight="false" outlineLevel="0" collapsed="false"/>
    <row r="401" s="4" customFormat="true" ht="13.2" hidden="false" customHeight="false" outlineLevel="0" collapsed="false"/>
    <row r="402" s="4" customFormat="true" ht="13.2" hidden="false" customHeight="false" outlineLevel="0" collapsed="false"/>
    <row r="403" s="4" customFormat="true" ht="13.2" hidden="false" customHeight="false" outlineLevel="0" collapsed="false"/>
    <row r="404" s="4" customFormat="true" ht="13.2" hidden="false" customHeight="false" outlineLevel="0" collapsed="false"/>
    <row r="405" s="4" customFormat="true" ht="13.2" hidden="false" customHeight="false" outlineLevel="0" collapsed="false"/>
    <row r="406" s="4" customFormat="true" ht="13.2" hidden="false" customHeight="false" outlineLevel="0" collapsed="false"/>
    <row r="407" s="4" customFormat="true" ht="13.2" hidden="false" customHeight="false" outlineLevel="0" collapsed="false"/>
    <row r="408" s="4" customFormat="true" ht="13.2" hidden="false" customHeight="false" outlineLevel="0" collapsed="false"/>
    <row r="409" s="4" customFormat="true" ht="13.2" hidden="false" customHeight="false" outlineLevel="0" collapsed="false"/>
    <row r="410" s="4" customFormat="true" ht="13.2" hidden="false" customHeight="false" outlineLevel="0" collapsed="false"/>
    <row r="411" s="4" customFormat="true" ht="13.2" hidden="false" customHeight="false" outlineLevel="0" collapsed="false"/>
    <row r="412" s="4" customFormat="true" ht="13.2" hidden="false" customHeight="false" outlineLevel="0" collapsed="false"/>
    <row r="413" s="4" customFormat="true" ht="13.2" hidden="false" customHeight="false" outlineLevel="0" collapsed="false"/>
    <row r="414" s="4" customFormat="true" ht="13.2" hidden="false" customHeight="false" outlineLevel="0" collapsed="false"/>
    <row r="415" s="4" customFormat="true" ht="13.2" hidden="false" customHeight="false" outlineLevel="0" collapsed="false"/>
    <row r="416" s="4" customFormat="true" ht="13.2" hidden="false" customHeight="false" outlineLevel="0" collapsed="false"/>
    <row r="417" s="4" customFormat="true" ht="13.2" hidden="false" customHeight="false" outlineLevel="0" collapsed="false"/>
    <row r="418" s="4" customFormat="true" ht="13.2" hidden="false" customHeight="false" outlineLevel="0" collapsed="false"/>
    <row r="419" s="4" customFormat="true" ht="13.2" hidden="false" customHeight="false" outlineLevel="0" collapsed="false"/>
    <row r="420" s="4" customFormat="true" ht="13.2" hidden="false" customHeight="false" outlineLevel="0" collapsed="false"/>
    <row r="421" s="4" customFormat="true" ht="13.2" hidden="false" customHeight="false" outlineLevel="0" collapsed="false"/>
    <row r="422" s="4" customFormat="true" ht="13.2" hidden="false" customHeight="false" outlineLevel="0" collapsed="false"/>
    <row r="423" s="4" customFormat="true" ht="13.2" hidden="false" customHeight="false" outlineLevel="0" collapsed="false"/>
    <row r="424" s="4" customFormat="true" ht="13.2" hidden="false" customHeight="false" outlineLevel="0" collapsed="false"/>
    <row r="425" s="4" customFormat="true" ht="13.2" hidden="false" customHeight="false" outlineLevel="0" collapsed="false"/>
    <row r="426" s="4" customFormat="true" ht="13.2" hidden="false" customHeight="false" outlineLevel="0" collapsed="false"/>
    <row r="427" s="4" customFormat="true" ht="13.2" hidden="false" customHeight="false" outlineLevel="0" collapsed="false"/>
    <row r="428" s="4" customFormat="true" ht="13.2" hidden="false" customHeight="false" outlineLevel="0" collapsed="false"/>
    <row r="429" s="4" customFormat="true" ht="13.2" hidden="false" customHeight="false" outlineLevel="0" collapsed="false"/>
    <row r="430" s="4" customFormat="true" ht="13.2" hidden="false" customHeight="false" outlineLevel="0" collapsed="false"/>
    <row r="431" s="4" customFormat="true" ht="13.2" hidden="false" customHeight="false" outlineLevel="0" collapsed="false"/>
    <row r="432" s="4" customFormat="true" ht="13.2" hidden="false" customHeight="false" outlineLevel="0" collapsed="false"/>
    <row r="433" s="4" customFormat="true" ht="13.2" hidden="false" customHeight="false" outlineLevel="0" collapsed="false"/>
    <row r="434" s="4" customFormat="true" ht="13.2" hidden="false" customHeight="false" outlineLevel="0" collapsed="false"/>
    <row r="435" s="4" customFormat="true" ht="13.2" hidden="false" customHeight="false" outlineLevel="0" collapsed="false"/>
    <row r="436" s="4" customFormat="true" ht="13.2" hidden="false" customHeight="false" outlineLevel="0" collapsed="false"/>
    <row r="437" s="4" customFormat="true" ht="13.2" hidden="false" customHeight="false" outlineLevel="0" collapsed="false"/>
    <row r="438" s="4" customFormat="true" ht="13.2" hidden="false" customHeight="false" outlineLevel="0" collapsed="false"/>
    <row r="439" s="4" customFormat="true" ht="13.2" hidden="false" customHeight="false" outlineLevel="0" collapsed="false"/>
    <row r="440" s="4" customFormat="true" ht="13.2" hidden="false" customHeight="false" outlineLevel="0" collapsed="false"/>
    <row r="441" s="4" customFormat="true" ht="13.2" hidden="false" customHeight="false" outlineLevel="0" collapsed="false"/>
    <row r="442" s="4" customFormat="true" ht="13.2" hidden="false" customHeight="false" outlineLevel="0" collapsed="false"/>
    <row r="443" s="4" customFormat="true" ht="13.2" hidden="false" customHeight="false" outlineLevel="0" collapsed="false"/>
    <row r="444" s="4" customFormat="true" ht="13.2" hidden="false" customHeight="false" outlineLevel="0" collapsed="false"/>
    <row r="445" s="4" customFormat="true" ht="13.2" hidden="false" customHeight="false" outlineLevel="0" collapsed="false"/>
    <row r="446" s="4" customFormat="true" ht="13.2" hidden="false" customHeight="false" outlineLevel="0" collapsed="false"/>
    <row r="447" s="4" customFormat="true" ht="13.2" hidden="false" customHeight="false" outlineLevel="0" collapsed="false"/>
    <row r="448" s="4" customFormat="true" ht="13.2" hidden="false" customHeight="false" outlineLevel="0" collapsed="false"/>
    <row r="449" s="4" customFormat="true" ht="13.2" hidden="false" customHeight="false" outlineLevel="0" collapsed="false"/>
    <row r="450" s="4" customFormat="true" ht="13.2" hidden="false" customHeight="false" outlineLevel="0" collapsed="false"/>
    <row r="451" s="4" customFormat="true" ht="13.2" hidden="false" customHeight="false" outlineLevel="0" collapsed="false"/>
    <row r="452" s="4" customFormat="true" ht="13.2" hidden="false" customHeight="false" outlineLevel="0" collapsed="false"/>
    <row r="453" s="4" customFormat="true" ht="13.2" hidden="false" customHeight="false" outlineLevel="0" collapsed="false"/>
    <row r="454" s="4" customFormat="true" ht="13.2" hidden="false" customHeight="false" outlineLevel="0" collapsed="false"/>
    <row r="455" s="4" customFormat="true" ht="13.2" hidden="false" customHeight="false" outlineLevel="0" collapsed="false"/>
    <row r="456" s="4" customFormat="true" ht="13.2" hidden="false" customHeight="false" outlineLevel="0" collapsed="false"/>
    <row r="457" s="4" customFormat="true" ht="13.2" hidden="false" customHeight="false" outlineLevel="0" collapsed="false"/>
    <row r="458" s="4" customFormat="true" ht="13.2" hidden="false" customHeight="false" outlineLevel="0" collapsed="false"/>
    <row r="459" s="4" customFormat="true" ht="13.2" hidden="false" customHeight="false" outlineLevel="0" collapsed="false"/>
    <row r="460" s="4" customFormat="true" ht="13.2" hidden="false" customHeight="false" outlineLevel="0" collapsed="false"/>
    <row r="461" s="4" customFormat="true" ht="13.2" hidden="false" customHeight="false" outlineLevel="0" collapsed="false"/>
    <row r="462" s="4" customFormat="true" ht="13.2" hidden="false" customHeight="false" outlineLevel="0" collapsed="false"/>
    <row r="463" s="4" customFormat="true" ht="13.2" hidden="false" customHeight="false" outlineLevel="0" collapsed="false"/>
    <row r="464" s="4" customFormat="true" ht="13.2" hidden="false" customHeight="false" outlineLevel="0" collapsed="false"/>
    <row r="465" s="4" customFormat="true" ht="13.2" hidden="false" customHeight="false" outlineLevel="0" collapsed="false"/>
    <row r="466" s="4" customFormat="true" ht="13.2" hidden="false" customHeight="false" outlineLevel="0" collapsed="false"/>
    <row r="467" s="4" customFormat="true" ht="13.2" hidden="false" customHeight="false" outlineLevel="0" collapsed="false"/>
    <row r="468" s="4" customFormat="true" ht="13.2" hidden="false" customHeight="false" outlineLevel="0" collapsed="false"/>
    <row r="469" s="4" customFormat="true" ht="13.2" hidden="false" customHeight="false" outlineLevel="0" collapsed="false"/>
    <row r="470" s="4" customFormat="true" ht="13.2" hidden="false" customHeight="false" outlineLevel="0" collapsed="false"/>
    <row r="471" s="4" customFormat="true" ht="13.2" hidden="false" customHeight="false" outlineLevel="0" collapsed="false"/>
    <row r="472" s="4" customFormat="true" ht="13.2" hidden="false" customHeight="false" outlineLevel="0" collapsed="false"/>
    <row r="473" s="4" customFormat="true" ht="13.2" hidden="false" customHeight="false" outlineLevel="0" collapsed="false"/>
    <row r="474" s="4" customFormat="true" ht="13.2" hidden="false" customHeight="false" outlineLevel="0" collapsed="false"/>
    <row r="475" s="4" customFormat="true" ht="13.2" hidden="false" customHeight="false" outlineLevel="0" collapsed="false"/>
    <row r="476" s="4" customFormat="true" ht="13.2" hidden="false" customHeight="false" outlineLevel="0" collapsed="false"/>
    <row r="477" s="4" customFormat="true" ht="13.2" hidden="false" customHeight="false" outlineLevel="0" collapsed="false"/>
    <row r="478" s="4" customFormat="true" ht="13.2" hidden="false" customHeight="false" outlineLevel="0" collapsed="false"/>
    <row r="479" s="4" customFormat="true" ht="13.2" hidden="false" customHeight="false" outlineLevel="0" collapsed="false"/>
    <row r="480" s="4" customFormat="true" ht="13.2" hidden="false" customHeight="false" outlineLevel="0" collapsed="false"/>
    <row r="481" s="4" customFormat="true" ht="13.2" hidden="false" customHeight="false" outlineLevel="0" collapsed="false"/>
    <row r="482" s="4" customFormat="true" ht="13.2" hidden="false" customHeight="false" outlineLevel="0" collapsed="false"/>
    <row r="483" s="4" customFormat="true" ht="13.2" hidden="false" customHeight="false" outlineLevel="0" collapsed="false"/>
    <row r="484" s="4" customFormat="true" ht="13.2" hidden="false" customHeight="false" outlineLevel="0" collapsed="false"/>
    <row r="485" s="4" customFormat="true" ht="13.2" hidden="false" customHeight="false" outlineLevel="0" collapsed="false"/>
    <row r="486" s="4" customFormat="true" ht="13.2" hidden="false" customHeight="false" outlineLevel="0" collapsed="false"/>
    <row r="487" s="4" customFormat="true" ht="13.2" hidden="false" customHeight="false" outlineLevel="0" collapsed="false"/>
    <row r="488" s="4" customFormat="true" ht="13.2" hidden="false" customHeight="false" outlineLevel="0" collapsed="false"/>
    <row r="489" s="4" customFormat="true" ht="13.2" hidden="false" customHeight="false" outlineLevel="0" collapsed="false"/>
    <row r="490" s="4" customFormat="true" ht="13.2" hidden="false" customHeight="false" outlineLevel="0" collapsed="false"/>
    <row r="491" s="4" customFormat="true" ht="13.2" hidden="false" customHeight="false" outlineLevel="0" collapsed="false"/>
    <row r="492" s="4" customFormat="true" ht="13.2" hidden="false" customHeight="false" outlineLevel="0" collapsed="false"/>
    <row r="493" s="4" customFormat="true" ht="13.2" hidden="false" customHeight="false" outlineLevel="0" collapsed="false"/>
    <row r="494" s="4" customFormat="true" ht="13.2" hidden="false" customHeight="false" outlineLevel="0" collapsed="false"/>
    <row r="495" s="4" customFormat="true" ht="13.2" hidden="false" customHeight="false" outlineLevel="0" collapsed="false"/>
    <row r="496" s="4" customFormat="true" ht="13.2" hidden="false" customHeight="false" outlineLevel="0" collapsed="false"/>
    <row r="497" s="4" customFormat="true" ht="13.2" hidden="false" customHeight="false" outlineLevel="0" collapsed="false"/>
    <row r="498" s="4" customFormat="true" ht="13.2" hidden="false" customHeight="false" outlineLevel="0" collapsed="false"/>
    <row r="499" s="4" customFormat="true" ht="13.2" hidden="false" customHeight="false" outlineLevel="0" collapsed="false"/>
    <row r="500" s="4" customFormat="true" ht="13.2" hidden="false" customHeight="false" outlineLevel="0" collapsed="false"/>
    <row r="501" s="4" customFormat="true" ht="13.2" hidden="false" customHeight="false" outlineLevel="0" collapsed="false"/>
    <row r="502" s="4" customFormat="true" ht="13.2" hidden="false" customHeight="false" outlineLevel="0" collapsed="false"/>
    <row r="503" s="4" customFormat="true" ht="13.2" hidden="false" customHeight="false" outlineLevel="0" collapsed="false"/>
    <row r="504" s="4" customFormat="true" ht="13.2" hidden="false" customHeight="false" outlineLevel="0" collapsed="false"/>
    <row r="505" s="4" customFormat="true" ht="13.2" hidden="false" customHeight="false" outlineLevel="0" collapsed="false"/>
    <row r="506" s="4" customFormat="true" ht="13.2" hidden="false" customHeight="false" outlineLevel="0" collapsed="false"/>
    <row r="507" s="4" customFormat="true" ht="13.2" hidden="false" customHeight="false" outlineLevel="0" collapsed="false"/>
    <row r="508" s="4" customFormat="true" ht="13.2" hidden="false" customHeight="false" outlineLevel="0" collapsed="false"/>
    <row r="509" s="4" customFormat="true" ht="13.2" hidden="false" customHeight="false" outlineLevel="0" collapsed="false"/>
    <row r="510" s="4" customFormat="true" ht="13.2" hidden="false" customHeight="false" outlineLevel="0" collapsed="false"/>
    <row r="511" s="4" customFormat="true" ht="13.2" hidden="false" customHeight="false" outlineLevel="0" collapsed="false"/>
    <row r="512" s="4" customFormat="true" ht="13.2" hidden="false" customHeight="false" outlineLevel="0" collapsed="false"/>
    <row r="513" s="4" customFormat="true" ht="13.2" hidden="false" customHeight="false" outlineLevel="0" collapsed="false"/>
    <row r="514" s="4" customFormat="true" ht="13.2" hidden="false" customHeight="false" outlineLevel="0" collapsed="false"/>
    <row r="515" s="4" customFormat="true" ht="13.2" hidden="false" customHeight="false" outlineLevel="0" collapsed="false"/>
    <row r="516" s="4" customFormat="true" ht="13.2" hidden="false" customHeight="false" outlineLevel="0" collapsed="false"/>
    <row r="517" s="4" customFormat="true" ht="13.2" hidden="false" customHeight="false" outlineLevel="0" collapsed="false"/>
    <row r="518" s="4" customFormat="true" ht="13.2" hidden="false" customHeight="false" outlineLevel="0" collapsed="false"/>
    <row r="519" s="4" customFormat="true" ht="13.2" hidden="false" customHeight="false" outlineLevel="0" collapsed="false"/>
    <row r="520" s="4" customFormat="true" ht="13.2" hidden="false" customHeight="false" outlineLevel="0" collapsed="false"/>
    <row r="521" s="4" customFormat="true" ht="13.2" hidden="false" customHeight="false" outlineLevel="0" collapsed="false"/>
    <row r="522" s="4" customFormat="true" ht="13.2" hidden="false" customHeight="false" outlineLevel="0" collapsed="false"/>
    <row r="523" s="4" customFormat="true" ht="13.2" hidden="false" customHeight="false" outlineLevel="0" collapsed="false"/>
    <row r="524" s="4" customFormat="true" ht="13.2" hidden="false" customHeight="false" outlineLevel="0" collapsed="false"/>
    <row r="525" s="4" customFormat="true" ht="13.2" hidden="false" customHeight="false" outlineLevel="0" collapsed="false"/>
    <row r="526" s="4" customFormat="true" ht="13.2" hidden="false" customHeight="false" outlineLevel="0" collapsed="false"/>
    <row r="527" s="4" customFormat="true" ht="13.2" hidden="false" customHeight="false" outlineLevel="0" collapsed="false"/>
    <row r="528" s="4" customFormat="true" ht="13.2" hidden="false" customHeight="false" outlineLevel="0" collapsed="false"/>
    <row r="529" s="4" customFormat="true" ht="13.2" hidden="false" customHeight="false" outlineLevel="0" collapsed="false"/>
    <row r="530" s="4" customFormat="true" ht="13.2" hidden="false" customHeight="false" outlineLevel="0" collapsed="false"/>
    <row r="531" s="4" customFormat="true" ht="13.2" hidden="false" customHeight="false" outlineLevel="0" collapsed="false"/>
    <row r="532" s="4" customFormat="true" ht="13.2" hidden="false" customHeight="false" outlineLevel="0" collapsed="false"/>
    <row r="533" s="4" customFormat="true" ht="13.2" hidden="false" customHeight="false" outlineLevel="0" collapsed="false"/>
    <row r="534" s="4" customFormat="true" ht="13.2" hidden="false" customHeight="false" outlineLevel="0" collapsed="false"/>
    <row r="535" s="4" customFormat="true" ht="13.2" hidden="false" customHeight="false" outlineLevel="0" collapsed="false"/>
    <row r="536" s="83" customFormat="true" ht="13.2" hidden="false" customHeight="false" outlineLevel="0" collapsed="false"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</row>
    <row r="537" s="83" customFormat="true" ht="13.2" hidden="false" customHeight="false" outlineLevel="0" collapsed="false"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</row>
    <row r="538" s="83" customFormat="true" ht="13.2" hidden="false" customHeight="false" outlineLevel="0" collapsed="false"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</row>
    <row r="539" s="83" customFormat="true" ht="13.2" hidden="false" customHeight="false" outlineLevel="0" collapsed="false"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</row>
    <row r="540" s="83" customFormat="true" ht="13.2" hidden="false" customHeight="false" outlineLevel="0" collapsed="false"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</row>
    <row r="541" s="83" customFormat="true" ht="13.2" hidden="false" customHeight="false" outlineLevel="0" collapsed="false"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</row>
    <row r="542" s="83" customFormat="true" ht="13.2" hidden="false" customHeight="false" outlineLevel="0" collapsed="false"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</row>
    <row r="543" s="83" customFormat="true" ht="13.2" hidden="false" customHeight="false" outlineLevel="0" collapsed="false"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</row>
    <row r="544" s="83" customFormat="true" ht="13.2" hidden="false" customHeight="false" outlineLevel="0" collapsed="false"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</row>
    <row r="545" s="83" customFormat="true" ht="13.2" hidden="false" customHeight="false" outlineLevel="0" collapsed="false"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</row>
    <row r="546" s="83" customFormat="true" ht="13.2" hidden="false" customHeight="false" outlineLevel="0" collapsed="false"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</row>
    <row r="547" s="83" customFormat="true" ht="13.2" hidden="false" customHeight="false" outlineLevel="0" collapsed="false"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</row>
    <row r="548" s="83" customFormat="true" ht="13.2" hidden="false" customHeight="false" outlineLevel="0" collapsed="false"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</row>
    <row r="549" s="83" customFormat="true" ht="13.2" hidden="false" customHeight="false" outlineLevel="0" collapsed="false"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</row>
    <row r="550" s="83" customFormat="true" ht="13.2" hidden="false" customHeight="false" outlineLevel="0" collapsed="false"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</row>
    <row r="551" s="83" customFormat="true" ht="13.2" hidden="false" customHeight="false" outlineLevel="0" collapsed="false"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</row>
    <row r="552" s="83" customFormat="true" ht="13.2" hidden="false" customHeight="false" outlineLevel="0" collapsed="false"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</row>
    <row r="553" s="83" customFormat="true" ht="13.2" hidden="false" customHeight="false" outlineLevel="0" collapsed="false"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</row>
    <row r="554" s="83" customFormat="true" ht="13.2" hidden="false" customHeight="false" outlineLevel="0" collapsed="false"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</row>
    <row r="555" s="83" customFormat="true" ht="13.2" hidden="false" customHeight="false" outlineLevel="0" collapsed="false"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</row>
    <row r="556" s="83" customFormat="true" ht="13.2" hidden="false" customHeight="false" outlineLevel="0" collapsed="false"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</row>
    <row r="557" s="83" customFormat="true" ht="13.2" hidden="false" customHeight="false" outlineLevel="0" collapsed="false"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</row>
    <row r="558" s="83" customFormat="true" ht="13.2" hidden="false" customHeight="false" outlineLevel="0" collapsed="false"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</row>
    <row r="559" s="83" customFormat="true" ht="13.2" hidden="false" customHeight="false" outlineLevel="0" collapsed="false"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</row>
    <row r="560" s="83" customFormat="true" ht="13.2" hidden="false" customHeight="false" outlineLevel="0" collapsed="false"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</row>
    <row r="561" s="83" customFormat="true" ht="13.2" hidden="false" customHeight="false" outlineLevel="0" collapsed="false"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</row>
    <row r="562" s="83" customFormat="true" ht="13.2" hidden="false" customHeight="false" outlineLevel="0" collapsed="false"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</row>
    <row r="563" s="83" customFormat="true" ht="13.2" hidden="false" customHeight="false" outlineLevel="0" collapsed="false"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</row>
    <row r="564" s="83" customFormat="true" ht="13.2" hidden="false" customHeight="false" outlineLevel="0" collapsed="false"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</row>
    <row r="565" s="83" customFormat="true" ht="13.2" hidden="false" customHeight="false" outlineLevel="0" collapsed="false"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</row>
    <row r="566" s="83" customFormat="true" ht="13.2" hidden="false" customHeight="false" outlineLevel="0" collapsed="false"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</row>
    <row r="567" s="83" customFormat="true" ht="13.2" hidden="false" customHeight="false" outlineLevel="0" collapsed="false"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</row>
    <row r="568" s="83" customFormat="true" ht="13.2" hidden="false" customHeight="false" outlineLevel="0" collapsed="false"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</row>
    <row r="569" s="83" customFormat="true" ht="13.2" hidden="false" customHeight="false" outlineLevel="0" collapsed="false"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</row>
    <row r="570" s="83" customFormat="true" ht="13.2" hidden="false" customHeight="false" outlineLevel="0" collapsed="false"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</row>
    <row r="571" s="83" customFormat="true" ht="13.2" hidden="false" customHeight="false" outlineLevel="0" collapsed="false"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</row>
    <row r="572" s="83" customFormat="true" ht="13.2" hidden="false" customHeight="false" outlineLevel="0" collapsed="false"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</row>
    <row r="573" s="83" customFormat="true" ht="13.2" hidden="false" customHeight="false" outlineLevel="0" collapsed="false"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</row>
    <row r="574" s="83" customFormat="true" ht="13.2" hidden="false" customHeight="false" outlineLevel="0" collapsed="false"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</row>
    <row r="575" s="83" customFormat="true" ht="13.2" hidden="false" customHeight="false" outlineLevel="0" collapsed="false"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</row>
    <row r="576" s="83" customFormat="true" ht="13.2" hidden="false" customHeight="false" outlineLevel="0" collapsed="false"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</row>
    <row r="577" s="83" customFormat="true" ht="13.2" hidden="false" customHeight="false" outlineLevel="0" collapsed="false"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</row>
    <row r="578" s="83" customFormat="true" ht="13.2" hidden="false" customHeight="false" outlineLevel="0" collapsed="false"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</row>
    <row r="579" s="83" customFormat="true" ht="13.2" hidden="false" customHeight="false" outlineLevel="0" collapsed="false"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</row>
    <row r="580" s="83" customFormat="true" ht="13.2" hidden="false" customHeight="false" outlineLevel="0" collapsed="false"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</row>
    <row r="581" s="83" customFormat="true" ht="13.2" hidden="false" customHeight="false" outlineLevel="0" collapsed="false"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</row>
    <row r="582" s="83" customFormat="true" ht="13.2" hidden="false" customHeight="false" outlineLevel="0" collapsed="false"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</row>
    <row r="583" s="83" customFormat="true" ht="13.2" hidden="false" customHeight="false" outlineLevel="0" collapsed="false"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</row>
    <row r="584" s="83" customFormat="true" ht="13.2" hidden="false" customHeight="false" outlineLevel="0" collapsed="false"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</row>
    <row r="585" s="83" customFormat="true" ht="13.2" hidden="false" customHeight="false" outlineLevel="0" collapsed="false"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</row>
    <row r="586" s="83" customFormat="true" ht="13.2" hidden="false" customHeight="false" outlineLevel="0" collapsed="false"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</row>
    <row r="587" s="83" customFormat="true" ht="13.2" hidden="false" customHeight="false" outlineLevel="0" collapsed="false"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</row>
    <row r="588" s="83" customFormat="true" ht="13.2" hidden="false" customHeight="false" outlineLevel="0" collapsed="false"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</row>
    <row r="589" s="83" customFormat="true" ht="13.2" hidden="false" customHeight="false" outlineLevel="0" collapsed="false"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</row>
    <row r="590" s="83" customFormat="true" ht="13.2" hidden="false" customHeight="false" outlineLevel="0" collapsed="false"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</row>
    <row r="591" s="83" customFormat="true" ht="13.2" hidden="false" customHeight="false" outlineLevel="0" collapsed="false"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</row>
    <row r="592" s="83" customFormat="true" ht="13.2" hidden="false" customHeight="false" outlineLevel="0" collapsed="false"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</row>
    <row r="593" s="83" customFormat="true" ht="13.2" hidden="false" customHeight="false" outlineLevel="0" collapsed="false"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</row>
    <row r="594" s="83" customFormat="true" ht="13.2" hidden="false" customHeight="false" outlineLevel="0" collapsed="false"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</row>
    <row r="595" s="83" customFormat="true" ht="13.2" hidden="false" customHeight="false" outlineLevel="0" collapsed="false"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</row>
    <row r="596" s="83" customFormat="true" ht="13.2" hidden="false" customHeight="false" outlineLevel="0" collapsed="false"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</row>
    <row r="597" s="83" customFormat="true" ht="13.2" hidden="false" customHeight="false" outlineLevel="0" collapsed="false"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</row>
    <row r="598" s="83" customFormat="true" ht="13.2" hidden="false" customHeight="false" outlineLevel="0" collapsed="false"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</row>
    <row r="599" s="83" customFormat="true" ht="13.2" hidden="false" customHeight="false" outlineLevel="0" collapsed="false"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</row>
    <row r="600" s="83" customFormat="true" ht="13.2" hidden="false" customHeight="false" outlineLevel="0" collapsed="false"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</row>
    <row r="601" s="83" customFormat="true" ht="13.2" hidden="false" customHeight="false" outlineLevel="0" collapsed="false"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</row>
    <row r="602" s="83" customFormat="true" ht="13.2" hidden="false" customHeight="false" outlineLevel="0" collapsed="false"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</row>
    <row r="603" s="83" customFormat="true" ht="13.2" hidden="false" customHeight="false" outlineLevel="0" collapsed="false"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</row>
    <row r="604" s="83" customFormat="true" ht="13.2" hidden="false" customHeight="false" outlineLevel="0" collapsed="false"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</row>
    <row r="605" s="83" customFormat="true" ht="13.2" hidden="false" customHeight="false" outlineLevel="0" collapsed="false"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</row>
    <row r="606" s="83" customFormat="true" ht="13.2" hidden="false" customHeight="false" outlineLevel="0" collapsed="false"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</row>
    <row r="607" s="83" customFormat="true" ht="13.2" hidden="false" customHeight="false" outlineLevel="0" collapsed="false"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</row>
    <row r="608" s="83" customFormat="true" ht="13.2" hidden="false" customHeight="false" outlineLevel="0" collapsed="false"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</row>
    <row r="609" s="83" customFormat="true" ht="13.2" hidden="false" customHeight="false" outlineLevel="0" collapsed="false"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</row>
    <row r="610" s="83" customFormat="true" ht="13.2" hidden="false" customHeight="false" outlineLevel="0" collapsed="false"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</row>
    <row r="611" s="83" customFormat="true" ht="13.2" hidden="false" customHeight="false" outlineLevel="0" collapsed="false"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</row>
    <row r="612" s="83" customFormat="true" ht="13.2" hidden="false" customHeight="false" outlineLevel="0" collapsed="false"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</row>
    <row r="613" s="83" customFormat="true" ht="13.2" hidden="false" customHeight="false" outlineLevel="0" collapsed="false"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</row>
    <row r="614" s="83" customFormat="true" ht="13.2" hidden="false" customHeight="false" outlineLevel="0" collapsed="false"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</row>
    <row r="615" s="83" customFormat="true" ht="13.2" hidden="false" customHeight="false" outlineLevel="0" collapsed="false"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</row>
    <row r="616" s="83" customFormat="true" ht="13.2" hidden="false" customHeight="false" outlineLevel="0" collapsed="false"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</row>
    <row r="617" s="83" customFormat="true" ht="13.2" hidden="false" customHeight="false" outlineLevel="0" collapsed="false"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</row>
    <row r="618" s="83" customFormat="true" ht="13.2" hidden="false" customHeight="false" outlineLevel="0" collapsed="false"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</row>
    <row r="619" s="83" customFormat="true" ht="13.2" hidden="false" customHeight="false" outlineLevel="0" collapsed="false"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</row>
    <row r="620" s="83" customFormat="true" ht="13.2" hidden="false" customHeight="false" outlineLevel="0" collapsed="false"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</row>
    <row r="621" s="83" customFormat="true" ht="13.2" hidden="false" customHeight="false" outlineLevel="0" collapsed="false"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</row>
    <row r="622" s="83" customFormat="true" ht="13.2" hidden="false" customHeight="false" outlineLevel="0" collapsed="false"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</row>
    <row r="623" s="83" customFormat="true" ht="13.2" hidden="false" customHeight="false" outlineLevel="0" collapsed="false"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</row>
    <row r="624" s="83" customFormat="true" ht="13.2" hidden="false" customHeight="false" outlineLevel="0" collapsed="false"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</row>
    <row r="625" s="83" customFormat="true" ht="13.2" hidden="false" customHeight="false" outlineLevel="0" collapsed="false"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</row>
    <row r="626" s="83" customFormat="true" ht="13.2" hidden="false" customHeight="false" outlineLevel="0" collapsed="false"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</row>
    <row r="627" s="83" customFormat="true" ht="13.2" hidden="false" customHeight="false" outlineLevel="0" collapsed="false"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</row>
    <row r="628" s="83" customFormat="true" ht="13.2" hidden="false" customHeight="false" outlineLevel="0" collapsed="false"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</row>
    <row r="629" s="83" customFormat="true" ht="13.2" hidden="false" customHeight="false" outlineLevel="0" collapsed="false"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</row>
    <row r="630" s="83" customFormat="true" ht="13.2" hidden="false" customHeight="false" outlineLevel="0" collapsed="false"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</row>
    <row r="631" s="83" customFormat="true" ht="13.2" hidden="false" customHeight="false" outlineLevel="0" collapsed="false"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</row>
    <row r="632" s="83" customFormat="true" ht="13.2" hidden="false" customHeight="false" outlineLevel="0" collapsed="false"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</row>
    <row r="633" s="83" customFormat="true" ht="13.2" hidden="false" customHeight="false" outlineLevel="0" collapsed="false"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</row>
    <row r="634" s="83" customFormat="true" ht="13.2" hidden="false" customHeight="false" outlineLevel="0" collapsed="false"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</row>
    <row r="635" s="83" customFormat="true" ht="13.2" hidden="false" customHeight="false" outlineLevel="0" collapsed="false"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</row>
    <row r="636" s="83" customFormat="true" ht="13.2" hidden="false" customHeight="false" outlineLevel="0" collapsed="false"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</row>
    <row r="637" s="83" customFormat="true" ht="13.2" hidden="false" customHeight="false" outlineLevel="0" collapsed="false"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</row>
    <row r="638" s="83" customFormat="true" ht="13.2" hidden="false" customHeight="false" outlineLevel="0" collapsed="false"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</row>
    <row r="639" s="83" customFormat="true" ht="13.2" hidden="false" customHeight="false" outlineLevel="0" collapsed="false"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</row>
    <row r="640" s="83" customFormat="true" ht="13.2" hidden="false" customHeight="false" outlineLevel="0" collapsed="false"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</row>
    <row r="641" s="83" customFormat="true" ht="13.2" hidden="false" customHeight="false" outlineLevel="0" collapsed="false"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</row>
    <row r="642" s="83" customFormat="true" ht="13.2" hidden="false" customHeight="false" outlineLevel="0" collapsed="false"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</row>
    <row r="643" s="83" customFormat="true" ht="13.2" hidden="false" customHeight="false" outlineLevel="0" collapsed="false"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</row>
    <row r="644" s="83" customFormat="true" ht="13.2" hidden="false" customHeight="false" outlineLevel="0" collapsed="false"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</row>
    <row r="645" s="83" customFormat="true" ht="13.2" hidden="false" customHeight="false" outlineLevel="0" collapsed="false"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</row>
    <row r="646" s="83" customFormat="true" ht="13.2" hidden="false" customHeight="false" outlineLevel="0" collapsed="false"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</row>
    <row r="647" s="83" customFormat="true" ht="13.2" hidden="false" customHeight="false" outlineLevel="0" collapsed="false"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</row>
    <row r="648" s="83" customFormat="true" ht="13.2" hidden="false" customHeight="false" outlineLevel="0" collapsed="false"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</row>
    <row r="649" s="83" customFormat="true" ht="13.2" hidden="false" customHeight="false" outlineLevel="0" collapsed="false"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</row>
    <row r="650" s="83" customFormat="true" ht="13.2" hidden="false" customHeight="false" outlineLevel="0" collapsed="false"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</row>
    <row r="651" s="83" customFormat="true" ht="13.2" hidden="false" customHeight="false" outlineLevel="0" collapsed="false"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</row>
    <row r="652" s="83" customFormat="true" ht="13.2" hidden="false" customHeight="false" outlineLevel="0" collapsed="false"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</row>
    <row r="653" s="83" customFormat="true" ht="13.2" hidden="false" customHeight="false" outlineLevel="0" collapsed="false"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</row>
    <row r="654" s="83" customFormat="true" ht="13.2" hidden="false" customHeight="false" outlineLevel="0" collapsed="false"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</row>
    <row r="655" s="83" customFormat="true" ht="13.2" hidden="false" customHeight="false" outlineLevel="0" collapsed="false"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</row>
    <row r="656" s="83" customFormat="true" ht="13.2" hidden="false" customHeight="false" outlineLevel="0" collapsed="false"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</row>
    <row r="657" s="83" customFormat="true" ht="13.2" hidden="false" customHeight="false" outlineLevel="0" collapsed="false"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</row>
    <row r="658" s="83" customFormat="true" ht="13.2" hidden="false" customHeight="false" outlineLevel="0" collapsed="false"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</row>
    <row r="659" s="83" customFormat="true" ht="13.2" hidden="false" customHeight="false" outlineLevel="0" collapsed="false"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</row>
    <row r="660" s="83" customFormat="true" ht="13.2" hidden="false" customHeight="false" outlineLevel="0" collapsed="false"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</row>
    <row r="661" s="83" customFormat="true" ht="13.2" hidden="false" customHeight="false" outlineLevel="0" collapsed="false"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</row>
    <row r="662" s="83" customFormat="true" ht="13.2" hidden="false" customHeight="false" outlineLevel="0" collapsed="false"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</row>
    <row r="663" s="83" customFormat="true" ht="13.2" hidden="false" customHeight="false" outlineLevel="0" collapsed="false"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</row>
    <row r="664" s="83" customFormat="true" ht="13.2" hidden="false" customHeight="false" outlineLevel="0" collapsed="false"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</row>
    <row r="665" s="83" customFormat="true" ht="13.2" hidden="false" customHeight="false" outlineLevel="0" collapsed="false"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</row>
    <row r="666" s="83" customFormat="true" ht="13.2" hidden="false" customHeight="false" outlineLevel="0" collapsed="false"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</row>
    <row r="667" s="83" customFormat="true" ht="13.2" hidden="false" customHeight="false" outlineLevel="0" collapsed="false"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</row>
    <row r="668" s="83" customFormat="true" ht="13.2" hidden="false" customHeight="false" outlineLevel="0" collapsed="false"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</row>
    <row r="669" s="83" customFormat="true" ht="13.2" hidden="false" customHeight="false" outlineLevel="0" collapsed="false"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</row>
    <row r="670" s="83" customFormat="true" ht="13.2" hidden="false" customHeight="false" outlineLevel="0" collapsed="false"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</row>
    <row r="671" s="83" customFormat="true" ht="13.2" hidden="false" customHeight="false" outlineLevel="0" collapsed="false"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</row>
    <row r="672" s="83" customFormat="true" ht="13.2" hidden="false" customHeight="false" outlineLevel="0" collapsed="false"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</row>
    <row r="673" s="83" customFormat="true" ht="13.2" hidden="false" customHeight="false" outlineLevel="0" collapsed="false"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</row>
    <row r="674" s="83" customFormat="true" ht="13.2" hidden="false" customHeight="false" outlineLevel="0" collapsed="false"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</row>
    <row r="675" s="83" customFormat="true" ht="13.2" hidden="false" customHeight="false" outlineLevel="0" collapsed="false"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</row>
    <row r="676" s="83" customFormat="true" ht="13.2" hidden="false" customHeight="false" outlineLevel="0" collapsed="false"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</row>
    <row r="677" s="83" customFormat="true" ht="13.2" hidden="false" customHeight="false" outlineLevel="0" collapsed="false"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</row>
    <row r="678" s="83" customFormat="true" ht="13.2" hidden="false" customHeight="false" outlineLevel="0" collapsed="false"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</row>
    <row r="679" s="83" customFormat="true" ht="13.2" hidden="false" customHeight="false" outlineLevel="0" collapsed="false"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</row>
    <row r="680" s="83" customFormat="true" ht="13.2" hidden="false" customHeight="false" outlineLevel="0" collapsed="false"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</row>
    <row r="681" s="83" customFormat="true" ht="13.2" hidden="false" customHeight="false" outlineLevel="0" collapsed="false"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</row>
    <row r="682" s="83" customFormat="true" ht="13.2" hidden="false" customHeight="false" outlineLevel="0" collapsed="false"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</row>
    <row r="683" s="83" customFormat="true" ht="13.2" hidden="false" customHeight="false" outlineLevel="0" collapsed="false"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</row>
    <row r="684" s="83" customFormat="true" ht="13.2" hidden="false" customHeight="false" outlineLevel="0" collapsed="false"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</row>
    <row r="685" s="83" customFormat="true" ht="13.2" hidden="false" customHeight="false" outlineLevel="0" collapsed="false"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</row>
    <row r="686" s="83" customFormat="true" ht="13.2" hidden="false" customHeight="false" outlineLevel="0" collapsed="false"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</row>
    <row r="687" s="83" customFormat="true" ht="13.2" hidden="false" customHeight="false" outlineLevel="0" collapsed="false"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</row>
    <row r="688" s="83" customFormat="true" ht="13.2" hidden="false" customHeight="false" outlineLevel="0" collapsed="false"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</row>
    <row r="689" s="83" customFormat="true" ht="13.2" hidden="false" customHeight="false" outlineLevel="0" collapsed="false"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</row>
    <row r="690" s="83" customFormat="true" ht="13.2" hidden="false" customHeight="false" outlineLevel="0" collapsed="false"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</row>
    <row r="691" s="83" customFormat="true" ht="13.2" hidden="false" customHeight="false" outlineLevel="0" collapsed="false"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</row>
    <row r="692" s="83" customFormat="true" ht="13.2" hidden="false" customHeight="false" outlineLevel="0" collapsed="false"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</row>
    <row r="693" s="83" customFormat="true" ht="13.2" hidden="false" customHeight="false" outlineLevel="0" collapsed="false"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</row>
    <row r="694" s="83" customFormat="true" ht="13.2" hidden="false" customHeight="false" outlineLevel="0" collapsed="false"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</row>
    <row r="695" s="83" customFormat="true" ht="13.2" hidden="false" customHeight="false" outlineLevel="0" collapsed="false"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</row>
    <row r="696" s="83" customFormat="true" ht="13.2" hidden="false" customHeight="false" outlineLevel="0" collapsed="false"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</row>
    <row r="697" s="83" customFormat="true" ht="13.2" hidden="false" customHeight="false" outlineLevel="0" collapsed="false"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</row>
    <row r="698" s="83" customFormat="true" ht="13.2" hidden="false" customHeight="false" outlineLevel="0" collapsed="false"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</row>
    <row r="699" s="83" customFormat="true" ht="13.2" hidden="false" customHeight="false" outlineLevel="0" collapsed="false"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</row>
    <row r="700" s="83" customFormat="true" ht="13.2" hidden="false" customHeight="false" outlineLevel="0" collapsed="false"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</row>
    <row r="701" s="83" customFormat="true" ht="13.2" hidden="false" customHeight="false" outlineLevel="0" collapsed="false"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</row>
    <row r="702" s="83" customFormat="true" ht="13.2" hidden="false" customHeight="false" outlineLevel="0" collapsed="false"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</row>
    <row r="703" s="83" customFormat="true" ht="13.2" hidden="false" customHeight="false" outlineLevel="0" collapsed="false"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</row>
    <row r="704" s="83" customFormat="true" ht="13.2" hidden="false" customHeight="false" outlineLevel="0" collapsed="false"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</row>
    <row r="705" s="83" customFormat="true" ht="13.2" hidden="false" customHeight="false" outlineLevel="0" collapsed="false"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</row>
    <row r="706" s="83" customFormat="true" ht="13.2" hidden="false" customHeight="false" outlineLevel="0" collapsed="false"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</row>
    <row r="707" s="83" customFormat="true" ht="13.2" hidden="false" customHeight="false" outlineLevel="0" collapsed="false"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</row>
    <row r="708" s="83" customFormat="true" ht="13.2" hidden="false" customHeight="false" outlineLevel="0" collapsed="false"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</row>
    <row r="709" s="83" customFormat="true" ht="13.2" hidden="false" customHeight="false" outlineLevel="0" collapsed="false"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</row>
    <row r="710" s="83" customFormat="true" ht="13.2" hidden="false" customHeight="false" outlineLevel="0" collapsed="false"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</row>
    <row r="711" s="83" customFormat="true" ht="13.2" hidden="false" customHeight="false" outlineLevel="0" collapsed="false"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</row>
    <row r="712" s="83" customFormat="true" ht="13.2" hidden="false" customHeight="false" outlineLevel="0" collapsed="false"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</row>
    <row r="713" s="83" customFormat="true" ht="13.2" hidden="false" customHeight="false" outlineLevel="0" collapsed="false"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</row>
    <row r="714" s="83" customFormat="true" ht="13.2" hidden="false" customHeight="false" outlineLevel="0" collapsed="false"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</row>
    <row r="715" s="83" customFormat="true" ht="13.2" hidden="false" customHeight="false" outlineLevel="0" collapsed="false"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</row>
    <row r="716" s="83" customFormat="true" ht="13.2" hidden="false" customHeight="false" outlineLevel="0" collapsed="false"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</row>
    <row r="717" s="83" customFormat="true" ht="13.2" hidden="false" customHeight="false" outlineLevel="0" collapsed="false"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</row>
    <row r="718" s="83" customFormat="true" ht="13.2" hidden="false" customHeight="false" outlineLevel="0" collapsed="false"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</row>
    <row r="719" s="83" customFormat="true" ht="13.2" hidden="false" customHeight="false" outlineLevel="0" collapsed="false"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</row>
    <row r="720" s="83" customFormat="true" ht="13.2" hidden="false" customHeight="false" outlineLevel="0" collapsed="false"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</row>
    <row r="721" s="83" customFormat="true" ht="13.2" hidden="false" customHeight="false" outlineLevel="0" collapsed="false"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</row>
    <row r="722" s="83" customFormat="true" ht="13.2" hidden="false" customHeight="false" outlineLevel="0" collapsed="false"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</row>
    <row r="723" s="83" customFormat="true" ht="13.2" hidden="false" customHeight="false" outlineLevel="0" collapsed="false"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</row>
    <row r="724" s="83" customFormat="true" ht="13.2" hidden="false" customHeight="false" outlineLevel="0" collapsed="false"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</row>
    <row r="725" s="83" customFormat="true" ht="13.2" hidden="false" customHeight="false" outlineLevel="0" collapsed="false"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</row>
    <row r="726" s="83" customFormat="true" ht="13.2" hidden="false" customHeight="false" outlineLevel="0" collapsed="false"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</row>
    <row r="727" s="83" customFormat="true" ht="13.2" hidden="false" customHeight="false" outlineLevel="0" collapsed="false"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</row>
    <row r="728" s="83" customFormat="true" ht="13.2" hidden="false" customHeight="false" outlineLevel="0" collapsed="false"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</row>
    <row r="729" s="83" customFormat="true" ht="13.2" hidden="false" customHeight="false" outlineLevel="0" collapsed="false"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</row>
    <row r="730" s="83" customFormat="true" ht="13.2" hidden="false" customHeight="false" outlineLevel="0" collapsed="false"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</row>
    <row r="731" s="83" customFormat="true" ht="13.2" hidden="false" customHeight="false" outlineLevel="0" collapsed="false"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</row>
    <row r="732" s="83" customFormat="true" ht="13.2" hidden="false" customHeight="false" outlineLevel="0" collapsed="false"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</row>
    <row r="733" s="83" customFormat="true" ht="13.2" hidden="false" customHeight="false" outlineLevel="0" collapsed="false"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</row>
    <row r="734" s="83" customFormat="true" ht="13.2" hidden="false" customHeight="false" outlineLevel="0" collapsed="false"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</row>
    <row r="735" s="83" customFormat="true" ht="13.2" hidden="false" customHeight="false" outlineLevel="0" collapsed="false"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</row>
    <row r="736" s="83" customFormat="true" ht="13.2" hidden="false" customHeight="false" outlineLevel="0" collapsed="false"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</row>
    <row r="737" s="83" customFormat="true" ht="13.2" hidden="false" customHeight="false" outlineLevel="0" collapsed="false"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</row>
    <row r="738" s="83" customFormat="true" ht="13.2" hidden="false" customHeight="false" outlineLevel="0" collapsed="false"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</row>
    <row r="739" s="83" customFormat="true" ht="13.2" hidden="false" customHeight="false" outlineLevel="0" collapsed="false"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</row>
    <row r="740" s="83" customFormat="true" ht="13.2" hidden="false" customHeight="false" outlineLevel="0" collapsed="false"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</row>
    <row r="741" s="83" customFormat="true" ht="13.2" hidden="false" customHeight="false" outlineLevel="0" collapsed="false"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</row>
    <row r="742" s="83" customFormat="true" ht="13.2" hidden="false" customHeight="false" outlineLevel="0" collapsed="false"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</row>
    <row r="743" s="83" customFormat="true" ht="13.2" hidden="false" customHeight="false" outlineLevel="0" collapsed="false"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</row>
    <row r="744" s="83" customFormat="true" ht="13.2" hidden="false" customHeight="false" outlineLevel="0" collapsed="false"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</row>
    <row r="745" s="83" customFormat="true" ht="13.2" hidden="false" customHeight="false" outlineLevel="0" collapsed="false"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</row>
    <row r="746" s="83" customFormat="true" ht="13.2" hidden="false" customHeight="false" outlineLevel="0" collapsed="false"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</row>
    <row r="747" s="83" customFormat="true" ht="13.2" hidden="false" customHeight="false" outlineLevel="0" collapsed="false"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</row>
    <row r="748" s="83" customFormat="true" ht="13.2" hidden="false" customHeight="false" outlineLevel="0" collapsed="false"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</row>
    <row r="749" s="83" customFormat="true" ht="13.2" hidden="false" customHeight="false" outlineLevel="0" collapsed="false"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</row>
    <row r="750" s="83" customFormat="true" ht="13.2" hidden="false" customHeight="false" outlineLevel="0" collapsed="false"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</row>
    <row r="751" s="83" customFormat="true" ht="13.2" hidden="false" customHeight="false" outlineLevel="0" collapsed="false"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</row>
    <row r="752" s="83" customFormat="true" ht="13.2" hidden="false" customHeight="false" outlineLevel="0" collapsed="false"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</row>
    <row r="753" s="83" customFormat="true" ht="13.2" hidden="false" customHeight="false" outlineLevel="0" collapsed="false"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</row>
    <row r="754" s="83" customFormat="true" ht="13.2" hidden="false" customHeight="false" outlineLevel="0" collapsed="false"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</row>
    <row r="755" s="83" customFormat="true" ht="13.2" hidden="false" customHeight="false" outlineLevel="0" collapsed="false"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</row>
    <row r="756" s="83" customFormat="true" ht="13.2" hidden="false" customHeight="false" outlineLevel="0" collapsed="false"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</row>
    <row r="757" s="83" customFormat="true" ht="13.2" hidden="false" customHeight="false" outlineLevel="0" collapsed="false"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</row>
    <row r="758" s="83" customFormat="true" ht="13.2" hidden="false" customHeight="false" outlineLevel="0" collapsed="false"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</row>
    <row r="759" s="83" customFormat="true" ht="13.2" hidden="false" customHeight="false" outlineLevel="0" collapsed="false"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</row>
    <row r="760" s="83" customFormat="true" ht="13.2" hidden="false" customHeight="false" outlineLevel="0" collapsed="false"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</row>
    <row r="761" s="83" customFormat="true" ht="13.2" hidden="false" customHeight="false" outlineLevel="0" collapsed="false"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</row>
    <row r="762" s="83" customFormat="true" ht="13.2" hidden="false" customHeight="false" outlineLevel="0" collapsed="false"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</row>
    <row r="763" s="83" customFormat="true" ht="13.2" hidden="false" customHeight="false" outlineLevel="0" collapsed="false"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</row>
    <row r="764" s="83" customFormat="true" ht="13.2" hidden="false" customHeight="false" outlineLevel="0" collapsed="false"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</row>
    <row r="765" s="83" customFormat="true" ht="13.2" hidden="false" customHeight="false" outlineLevel="0" collapsed="false"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</row>
    <row r="766" s="83" customFormat="true" ht="13.2" hidden="false" customHeight="false" outlineLevel="0" collapsed="false"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</row>
    <row r="767" s="83" customFormat="true" ht="13.2" hidden="false" customHeight="false" outlineLevel="0" collapsed="false"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</row>
    <row r="768" s="83" customFormat="true" ht="13.2" hidden="false" customHeight="false" outlineLevel="0" collapsed="false"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</row>
    <row r="769" s="83" customFormat="true" ht="13.2" hidden="false" customHeight="false" outlineLevel="0" collapsed="false"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</row>
    <row r="770" s="83" customFormat="true" ht="13.2" hidden="false" customHeight="false" outlineLevel="0" collapsed="false"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</row>
    <row r="771" s="83" customFormat="true" ht="13.2" hidden="false" customHeight="false" outlineLevel="0" collapsed="false"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</row>
    <row r="772" s="83" customFormat="true" ht="13.2" hidden="false" customHeight="false" outlineLevel="0" collapsed="false"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</row>
    <row r="773" s="83" customFormat="true" ht="13.2" hidden="false" customHeight="false" outlineLevel="0" collapsed="false"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</row>
    <row r="774" s="83" customFormat="true" ht="13.2" hidden="false" customHeight="false" outlineLevel="0" collapsed="false"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</row>
    <row r="775" s="83" customFormat="true" ht="13.2" hidden="false" customHeight="false" outlineLevel="0" collapsed="false"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</row>
    <row r="776" s="83" customFormat="true" ht="13.2" hidden="false" customHeight="false" outlineLevel="0" collapsed="false"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</row>
    <row r="777" s="83" customFormat="true" ht="13.2" hidden="false" customHeight="false" outlineLevel="0" collapsed="false"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</row>
    <row r="778" s="83" customFormat="true" ht="13.2" hidden="false" customHeight="false" outlineLevel="0" collapsed="false"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</row>
    <row r="779" s="83" customFormat="true" ht="13.2" hidden="false" customHeight="false" outlineLevel="0" collapsed="false"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</row>
    <row r="780" s="83" customFormat="true" ht="13.2" hidden="false" customHeight="false" outlineLevel="0" collapsed="false"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</row>
    <row r="781" s="83" customFormat="true" ht="13.2" hidden="false" customHeight="false" outlineLevel="0" collapsed="false"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</row>
    <row r="782" s="83" customFormat="true" ht="13.2" hidden="false" customHeight="false" outlineLevel="0" collapsed="false"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</row>
    <row r="783" s="83" customFormat="true" ht="13.2" hidden="false" customHeight="false" outlineLevel="0" collapsed="false"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</row>
    <row r="784" s="83" customFormat="true" ht="13.2" hidden="false" customHeight="false" outlineLevel="0" collapsed="false"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</row>
    <row r="785" s="83" customFormat="true" ht="13.2" hidden="false" customHeight="false" outlineLevel="0" collapsed="false"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</row>
    <row r="786" s="83" customFormat="true" ht="13.2" hidden="false" customHeight="false" outlineLevel="0" collapsed="false"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</row>
    <row r="787" s="83" customFormat="true" ht="13.2" hidden="false" customHeight="false" outlineLevel="0" collapsed="false"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</row>
    <row r="788" s="83" customFormat="true" ht="13.2" hidden="false" customHeight="false" outlineLevel="0" collapsed="false"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</row>
    <row r="789" s="83" customFormat="true" ht="13.2" hidden="false" customHeight="false" outlineLevel="0" collapsed="false"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</row>
    <row r="790" s="83" customFormat="true" ht="13.2" hidden="false" customHeight="false" outlineLevel="0" collapsed="false"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</row>
    <row r="791" s="83" customFormat="true" ht="13.2" hidden="false" customHeight="false" outlineLevel="0" collapsed="false"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</row>
    <row r="792" s="83" customFormat="true" ht="13.2" hidden="false" customHeight="false" outlineLevel="0" collapsed="false"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</row>
    <row r="793" s="83" customFormat="true" ht="13.2" hidden="false" customHeight="false" outlineLevel="0" collapsed="false"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</row>
    <row r="794" s="83" customFormat="true" ht="13.2" hidden="false" customHeight="false" outlineLevel="0" collapsed="false"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</row>
    <row r="795" s="83" customFormat="true" ht="13.2" hidden="false" customHeight="false" outlineLevel="0" collapsed="false"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</row>
    <row r="796" s="83" customFormat="true" ht="13.2" hidden="false" customHeight="false" outlineLevel="0" collapsed="false"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</row>
    <row r="797" s="83" customFormat="true" ht="13.2" hidden="false" customHeight="false" outlineLevel="0" collapsed="false"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</row>
    <row r="798" s="83" customFormat="true" ht="13.2" hidden="false" customHeight="false" outlineLevel="0" collapsed="false"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</row>
    <row r="799" s="83" customFormat="true" ht="13.2" hidden="false" customHeight="false" outlineLevel="0" collapsed="false"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</row>
    <row r="800" s="83" customFormat="true" ht="13.2" hidden="false" customHeight="false" outlineLevel="0" collapsed="false"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</row>
    <row r="801" s="83" customFormat="true" ht="13.2" hidden="false" customHeight="false" outlineLevel="0" collapsed="false"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</row>
    <row r="802" s="83" customFormat="true" ht="13.2" hidden="false" customHeight="false" outlineLevel="0" collapsed="false"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</row>
    <row r="803" s="83" customFormat="true" ht="13.2" hidden="false" customHeight="false" outlineLevel="0" collapsed="false"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</row>
    <row r="804" s="83" customFormat="true" ht="13.2" hidden="false" customHeight="false" outlineLevel="0" collapsed="false"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</row>
    <row r="805" s="83" customFormat="true" ht="13.2" hidden="false" customHeight="false" outlineLevel="0" collapsed="false"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</row>
    <row r="806" s="83" customFormat="true" ht="13.2" hidden="false" customHeight="false" outlineLevel="0" collapsed="false"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</row>
    <row r="807" s="83" customFormat="true" ht="13.2" hidden="false" customHeight="false" outlineLevel="0" collapsed="false"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</row>
    <row r="808" s="83" customFormat="true" ht="13.2" hidden="false" customHeight="false" outlineLevel="0" collapsed="false"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</row>
    <row r="809" s="83" customFormat="true" ht="13.2" hidden="false" customHeight="false" outlineLevel="0" collapsed="false"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</row>
    <row r="810" s="83" customFormat="true" ht="13.2" hidden="false" customHeight="false" outlineLevel="0" collapsed="false"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</row>
    <row r="811" s="83" customFormat="true" ht="13.2" hidden="false" customHeight="false" outlineLevel="0" collapsed="false"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</row>
    <row r="812" s="83" customFormat="true" ht="13.2" hidden="false" customHeight="false" outlineLevel="0" collapsed="false"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</row>
    <row r="813" s="83" customFormat="true" ht="13.2" hidden="false" customHeight="false" outlineLevel="0" collapsed="false"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</row>
    <row r="814" s="83" customFormat="true" ht="13.2" hidden="false" customHeight="false" outlineLevel="0" collapsed="false"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</row>
    <row r="815" s="83" customFormat="true" ht="13.2" hidden="false" customHeight="false" outlineLevel="0" collapsed="false"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</row>
    <row r="816" s="83" customFormat="true" ht="13.2" hidden="false" customHeight="false" outlineLevel="0" collapsed="false"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</row>
    <row r="817" s="83" customFormat="true" ht="13.2" hidden="false" customHeight="false" outlineLevel="0" collapsed="false"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</row>
    <row r="818" s="83" customFormat="true" ht="13.2" hidden="false" customHeight="false" outlineLevel="0" collapsed="false"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</row>
    <row r="819" s="83" customFormat="true" ht="13.2" hidden="false" customHeight="false" outlineLevel="0" collapsed="false"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</row>
    <row r="820" s="83" customFormat="true" ht="13.2" hidden="false" customHeight="false" outlineLevel="0" collapsed="false"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</row>
    <row r="821" s="83" customFormat="true" ht="13.2" hidden="false" customHeight="false" outlineLevel="0" collapsed="false"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</row>
    <row r="822" s="83" customFormat="true" ht="13.2" hidden="false" customHeight="false" outlineLevel="0" collapsed="false"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</row>
    <row r="823" s="83" customFormat="true" ht="13.2" hidden="false" customHeight="false" outlineLevel="0" collapsed="false"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</row>
    <row r="824" s="83" customFormat="true" ht="13.2" hidden="false" customHeight="false" outlineLevel="0" collapsed="false"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</row>
    <row r="825" s="83" customFormat="true" ht="13.2" hidden="false" customHeight="false" outlineLevel="0" collapsed="false"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</row>
    <row r="826" s="83" customFormat="true" ht="13.2" hidden="false" customHeight="false" outlineLevel="0" collapsed="false"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</row>
    <row r="827" s="83" customFormat="true" ht="13.2" hidden="false" customHeight="false" outlineLevel="0" collapsed="false"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</row>
    <row r="828" s="83" customFormat="true" ht="13.2" hidden="false" customHeight="false" outlineLevel="0" collapsed="false"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</row>
    <row r="829" s="83" customFormat="true" ht="13.2" hidden="false" customHeight="false" outlineLevel="0" collapsed="false"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</row>
    <row r="830" s="83" customFormat="true" ht="13.2" hidden="false" customHeight="false" outlineLevel="0" collapsed="false"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</row>
    <row r="831" s="83" customFormat="true" ht="13.2" hidden="false" customHeight="false" outlineLevel="0" collapsed="false"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</row>
    <row r="832" s="83" customFormat="true" ht="13.2" hidden="false" customHeight="false" outlineLevel="0" collapsed="false"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</row>
    <row r="833" s="83" customFormat="true" ht="13.2" hidden="false" customHeight="false" outlineLevel="0" collapsed="false"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</row>
    <row r="834" s="83" customFormat="true" ht="13.2" hidden="false" customHeight="false" outlineLevel="0" collapsed="false"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</row>
    <row r="835" s="83" customFormat="true" ht="13.2" hidden="false" customHeight="false" outlineLevel="0" collapsed="false"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</row>
    <row r="836" s="83" customFormat="true" ht="13.2" hidden="false" customHeight="false" outlineLevel="0" collapsed="false"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</row>
    <row r="837" s="83" customFormat="true" ht="13.2" hidden="false" customHeight="false" outlineLevel="0" collapsed="false"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</row>
    <row r="838" s="83" customFormat="true" ht="13.2" hidden="false" customHeight="false" outlineLevel="0" collapsed="false"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</row>
    <row r="839" s="83" customFormat="true" ht="13.2" hidden="false" customHeight="false" outlineLevel="0" collapsed="false"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</row>
    <row r="840" s="83" customFormat="true" ht="13.2" hidden="false" customHeight="false" outlineLevel="0" collapsed="false"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</row>
    <row r="841" s="83" customFormat="true" ht="13.2" hidden="false" customHeight="false" outlineLevel="0" collapsed="false"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</row>
    <row r="842" s="83" customFormat="true" ht="13.2" hidden="false" customHeight="false" outlineLevel="0" collapsed="false"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</row>
    <row r="843" s="83" customFormat="true" ht="13.2" hidden="false" customHeight="false" outlineLevel="0" collapsed="false"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</row>
    <row r="844" s="83" customFormat="true" ht="13.2" hidden="false" customHeight="false" outlineLevel="0" collapsed="false"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</row>
    <row r="845" s="83" customFormat="true" ht="13.2" hidden="false" customHeight="false" outlineLevel="0" collapsed="false"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</row>
    <row r="846" s="83" customFormat="true" ht="13.2" hidden="false" customHeight="false" outlineLevel="0" collapsed="false"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</row>
    <row r="847" s="83" customFormat="true" ht="13.2" hidden="false" customHeight="false" outlineLevel="0" collapsed="false"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</row>
    <row r="848" s="83" customFormat="true" ht="13.2" hidden="false" customHeight="false" outlineLevel="0" collapsed="false"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</row>
    <row r="849" s="83" customFormat="true" ht="13.2" hidden="false" customHeight="false" outlineLevel="0" collapsed="false"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</row>
    <row r="850" s="83" customFormat="true" ht="13.2" hidden="false" customHeight="false" outlineLevel="0" collapsed="false"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</row>
    <row r="851" s="83" customFormat="true" ht="13.2" hidden="false" customHeight="false" outlineLevel="0" collapsed="false"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</row>
    <row r="852" s="83" customFormat="true" ht="13.2" hidden="false" customHeight="false" outlineLevel="0" collapsed="false"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</row>
    <row r="853" s="83" customFormat="true" ht="13.2" hidden="false" customHeight="false" outlineLevel="0" collapsed="false"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</row>
    <row r="854" s="83" customFormat="true" ht="13.2" hidden="false" customHeight="false" outlineLevel="0" collapsed="false"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</row>
    <row r="855" s="83" customFormat="true" ht="13.2" hidden="false" customHeight="false" outlineLevel="0" collapsed="false"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</row>
    <row r="856" s="83" customFormat="true" ht="13.2" hidden="false" customHeight="false" outlineLevel="0" collapsed="false"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</row>
    <row r="857" s="83" customFormat="true" ht="13.2" hidden="false" customHeight="false" outlineLevel="0" collapsed="false"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</row>
    <row r="858" s="83" customFormat="true" ht="13.2" hidden="false" customHeight="false" outlineLevel="0" collapsed="false"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</row>
    <row r="859" s="83" customFormat="true" ht="13.2" hidden="false" customHeight="false" outlineLevel="0" collapsed="false"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</row>
    <row r="860" s="83" customFormat="true" ht="13.2" hidden="false" customHeight="false" outlineLevel="0" collapsed="false"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</row>
    <row r="861" s="83" customFormat="true" ht="13.2" hidden="false" customHeight="false" outlineLevel="0" collapsed="false"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</row>
    <row r="862" s="83" customFormat="true" ht="13.2" hidden="false" customHeight="false" outlineLevel="0" collapsed="false"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</row>
    <row r="863" s="83" customFormat="true" ht="13.2" hidden="false" customHeight="false" outlineLevel="0" collapsed="false"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</row>
    <row r="864" s="83" customFormat="true" ht="13.2" hidden="false" customHeight="false" outlineLevel="0" collapsed="false"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</row>
    <row r="865" s="83" customFormat="true" ht="13.2" hidden="false" customHeight="false" outlineLevel="0" collapsed="false"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</row>
    <row r="866" s="83" customFormat="true" ht="13.2" hidden="false" customHeight="false" outlineLevel="0" collapsed="false"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</row>
    <row r="867" s="83" customFormat="true" ht="13.2" hidden="false" customHeight="false" outlineLevel="0" collapsed="false"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</row>
    <row r="868" s="83" customFormat="true" ht="13.2" hidden="false" customHeight="false" outlineLevel="0" collapsed="false"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</row>
    <row r="869" s="83" customFormat="true" ht="13.2" hidden="false" customHeight="false" outlineLevel="0" collapsed="false"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</row>
    <row r="870" s="83" customFormat="true" ht="13.2" hidden="false" customHeight="false" outlineLevel="0" collapsed="false"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</row>
    <row r="871" s="83" customFormat="true" ht="13.2" hidden="false" customHeight="false" outlineLevel="0" collapsed="false"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</row>
    <row r="872" s="83" customFormat="true" ht="13.2" hidden="false" customHeight="false" outlineLevel="0" collapsed="false"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</row>
    <row r="873" s="83" customFormat="true" ht="13.2" hidden="false" customHeight="false" outlineLevel="0" collapsed="false"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</row>
    <row r="874" s="83" customFormat="true" ht="13.2" hidden="false" customHeight="false" outlineLevel="0" collapsed="false"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</row>
    <row r="875" s="83" customFormat="true" ht="13.2" hidden="false" customHeight="false" outlineLevel="0" collapsed="false"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</row>
    <row r="876" s="83" customFormat="true" ht="13.2" hidden="false" customHeight="false" outlineLevel="0" collapsed="false"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</row>
    <row r="877" s="83" customFormat="true" ht="13.2" hidden="false" customHeight="false" outlineLevel="0" collapsed="false"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</row>
    <row r="878" s="83" customFormat="true" ht="13.2" hidden="false" customHeight="false" outlineLevel="0" collapsed="false"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</row>
    <row r="879" s="83" customFormat="true" ht="13.2" hidden="false" customHeight="false" outlineLevel="0" collapsed="false"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</row>
    <row r="880" s="83" customFormat="true" ht="13.2" hidden="false" customHeight="false" outlineLevel="0" collapsed="false"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</row>
    <row r="881" s="83" customFormat="true" ht="13.2" hidden="false" customHeight="false" outlineLevel="0" collapsed="false"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</row>
    <row r="882" s="83" customFormat="true" ht="13.2" hidden="false" customHeight="false" outlineLevel="0" collapsed="false"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</row>
    <row r="883" s="83" customFormat="true" ht="13.2" hidden="false" customHeight="false" outlineLevel="0" collapsed="false"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</row>
    <row r="884" s="83" customFormat="true" ht="13.2" hidden="false" customHeight="false" outlineLevel="0" collapsed="false"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</row>
    <row r="885" s="83" customFormat="true" ht="13.2" hidden="false" customHeight="false" outlineLevel="0" collapsed="false"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</row>
    <row r="886" s="83" customFormat="true" ht="13.2" hidden="false" customHeight="false" outlineLevel="0" collapsed="false"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</row>
    <row r="887" s="83" customFormat="true" ht="13.2" hidden="false" customHeight="false" outlineLevel="0" collapsed="false"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</row>
    <row r="888" s="83" customFormat="true" ht="13.2" hidden="false" customHeight="false" outlineLevel="0" collapsed="false"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</row>
    <row r="889" s="83" customFormat="true" ht="13.2" hidden="false" customHeight="false" outlineLevel="0" collapsed="false"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</row>
    <row r="890" s="83" customFormat="true" ht="13.2" hidden="false" customHeight="false" outlineLevel="0" collapsed="false"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</row>
    <row r="891" s="83" customFormat="true" ht="13.2" hidden="false" customHeight="false" outlineLevel="0" collapsed="false"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</row>
    <row r="892" s="83" customFormat="true" ht="13.2" hidden="false" customHeight="false" outlineLevel="0" collapsed="false"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</row>
    <row r="893" s="83" customFormat="true" ht="13.2" hidden="false" customHeight="false" outlineLevel="0" collapsed="false"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</row>
    <row r="894" s="83" customFormat="true" ht="13.2" hidden="false" customHeight="false" outlineLevel="0" collapsed="false"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</row>
    <row r="895" s="83" customFormat="true" ht="13.2" hidden="false" customHeight="false" outlineLevel="0" collapsed="false"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</row>
    <row r="896" s="83" customFormat="true" ht="13.2" hidden="false" customHeight="false" outlineLevel="0" collapsed="false"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</row>
    <row r="897" s="83" customFormat="true" ht="13.2" hidden="false" customHeight="false" outlineLevel="0" collapsed="false"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</row>
    <row r="898" s="83" customFormat="true" ht="13.2" hidden="false" customHeight="false" outlineLevel="0" collapsed="false"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</row>
    <row r="899" s="83" customFormat="true" ht="13.2" hidden="false" customHeight="false" outlineLevel="0" collapsed="false"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</row>
    <row r="900" s="83" customFormat="true" ht="13.2" hidden="false" customHeight="false" outlineLevel="0" collapsed="false"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</row>
    <row r="901" s="83" customFormat="true" ht="13.2" hidden="false" customHeight="false" outlineLevel="0" collapsed="false"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</row>
    <row r="902" s="83" customFormat="true" ht="13.2" hidden="false" customHeight="false" outlineLevel="0" collapsed="false"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</row>
    <row r="903" s="83" customFormat="true" ht="13.2" hidden="false" customHeight="false" outlineLevel="0" collapsed="false"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</row>
    <row r="904" s="83" customFormat="true" ht="13.2" hidden="false" customHeight="false" outlineLevel="0" collapsed="false"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</row>
    <row r="905" s="83" customFormat="true" ht="13.2" hidden="false" customHeight="false" outlineLevel="0" collapsed="false"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</row>
    <row r="906" s="83" customFormat="true" ht="13.2" hidden="false" customHeight="false" outlineLevel="0" collapsed="false"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</row>
    <row r="907" s="83" customFormat="true" ht="13.2" hidden="false" customHeight="false" outlineLevel="0" collapsed="false"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</row>
    <row r="908" s="83" customFormat="true" ht="13.2" hidden="false" customHeight="false" outlineLevel="0" collapsed="false"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</row>
    <row r="909" s="83" customFormat="true" ht="13.2" hidden="false" customHeight="false" outlineLevel="0" collapsed="false"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</row>
    <row r="910" s="83" customFormat="true" ht="13.2" hidden="false" customHeight="false" outlineLevel="0" collapsed="false"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</row>
    <row r="911" s="83" customFormat="true" ht="13.2" hidden="false" customHeight="false" outlineLevel="0" collapsed="false"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</row>
    <row r="912" s="83" customFormat="true" ht="13.2" hidden="false" customHeight="false" outlineLevel="0" collapsed="false"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</row>
    <row r="913" s="83" customFormat="true" ht="13.2" hidden="false" customHeight="false" outlineLevel="0" collapsed="false"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</row>
    <row r="914" s="83" customFormat="true" ht="13.2" hidden="false" customHeight="false" outlineLevel="0" collapsed="false"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</row>
    <row r="915" s="83" customFormat="true" ht="13.2" hidden="false" customHeight="false" outlineLevel="0" collapsed="false"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</row>
    <row r="916" s="83" customFormat="true" ht="13.2" hidden="false" customHeight="false" outlineLevel="0" collapsed="false"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</row>
    <row r="917" s="83" customFormat="true" ht="13.2" hidden="false" customHeight="false" outlineLevel="0" collapsed="false"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</row>
    <row r="918" s="83" customFormat="true" ht="13.2" hidden="false" customHeight="false" outlineLevel="0" collapsed="false"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</row>
    <row r="919" s="83" customFormat="true" ht="13.2" hidden="false" customHeight="false" outlineLevel="0" collapsed="false"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</row>
    <row r="920" s="83" customFormat="true" ht="13.2" hidden="false" customHeight="false" outlineLevel="0" collapsed="false"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</row>
    <row r="921" s="83" customFormat="true" ht="13.2" hidden="false" customHeight="false" outlineLevel="0" collapsed="false"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</row>
    <row r="922" s="83" customFormat="true" ht="13.2" hidden="false" customHeight="false" outlineLevel="0" collapsed="false"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</row>
    <row r="923" s="83" customFormat="true" ht="13.2" hidden="false" customHeight="false" outlineLevel="0" collapsed="false"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</row>
    <row r="924" s="83" customFormat="true" ht="13.2" hidden="false" customHeight="false" outlineLevel="0" collapsed="false"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</row>
    <row r="925" s="83" customFormat="true" ht="13.2" hidden="false" customHeight="false" outlineLevel="0" collapsed="false"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</row>
    <row r="926" s="83" customFormat="true" ht="13.2" hidden="false" customHeight="false" outlineLevel="0" collapsed="false"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</row>
    <row r="927" s="83" customFormat="true" ht="13.2" hidden="false" customHeight="false" outlineLevel="0" collapsed="false"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</row>
    <row r="928" s="83" customFormat="true" ht="13.2" hidden="false" customHeight="false" outlineLevel="0" collapsed="false"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</row>
    <row r="929" s="83" customFormat="true" ht="13.2" hidden="false" customHeight="false" outlineLevel="0" collapsed="false"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</row>
    <row r="930" s="83" customFormat="true" ht="13.2" hidden="false" customHeight="false" outlineLevel="0" collapsed="false"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</row>
    <row r="931" s="83" customFormat="true" ht="13.2" hidden="false" customHeight="false" outlineLevel="0" collapsed="false"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</row>
    <row r="932" s="83" customFormat="true" ht="13.2" hidden="false" customHeight="false" outlineLevel="0" collapsed="false"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</row>
    <row r="933" s="83" customFormat="true" ht="13.2" hidden="false" customHeight="false" outlineLevel="0" collapsed="false"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</row>
    <row r="934" s="83" customFormat="true" ht="13.2" hidden="false" customHeight="false" outlineLevel="0" collapsed="false"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</row>
    <row r="935" s="83" customFormat="true" ht="13.2" hidden="false" customHeight="false" outlineLevel="0" collapsed="false"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</row>
    <row r="936" s="83" customFormat="true" ht="13.2" hidden="false" customHeight="false" outlineLevel="0" collapsed="false"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</row>
    <row r="937" s="83" customFormat="true" ht="13.2" hidden="false" customHeight="false" outlineLevel="0" collapsed="false"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</row>
    <row r="938" s="83" customFormat="true" ht="13.2" hidden="false" customHeight="false" outlineLevel="0" collapsed="false"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</row>
    <row r="939" s="83" customFormat="true" ht="13.2" hidden="false" customHeight="false" outlineLevel="0" collapsed="false"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</row>
    <row r="940" s="83" customFormat="true" ht="13.2" hidden="false" customHeight="false" outlineLevel="0" collapsed="false"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</row>
    <row r="941" s="83" customFormat="true" ht="13.2" hidden="false" customHeight="false" outlineLevel="0" collapsed="false"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</row>
    <row r="942" s="83" customFormat="true" ht="13.2" hidden="false" customHeight="false" outlineLevel="0" collapsed="false"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</row>
    <row r="943" s="83" customFormat="true" ht="13.2" hidden="false" customHeight="false" outlineLevel="0" collapsed="false"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</row>
    <row r="944" s="83" customFormat="true" ht="13.2" hidden="false" customHeight="false" outlineLevel="0" collapsed="false"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</row>
    <row r="945" s="83" customFormat="true" ht="13.2" hidden="false" customHeight="false" outlineLevel="0" collapsed="false"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</row>
    <row r="946" s="83" customFormat="true" ht="13.2" hidden="false" customHeight="false" outlineLevel="0" collapsed="false"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</row>
    <row r="947" s="83" customFormat="true" ht="13.2" hidden="false" customHeight="false" outlineLevel="0" collapsed="false"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</row>
    <row r="948" s="83" customFormat="true" ht="13.2" hidden="false" customHeight="false" outlineLevel="0" collapsed="false"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</row>
    <row r="949" s="83" customFormat="true" ht="13.2" hidden="false" customHeight="false" outlineLevel="0" collapsed="false"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</row>
    <row r="950" s="83" customFormat="true" ht="13.2" hidden="false" customHeight="false" outlineLevel="0" collapsed="false"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</row>
    <row r="951" s="83" customFormat="true" ht="13.2" hidden="false" customHeight="false" outlineLevel="0" collapsed="false"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</row>
    <row r="952" s="83" customFormat="true" ht="13.2" hidden="false" customHeight="false" outlineLevel="0" collapsed="false"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</row>
    <row r="953" s="83" customFormat="true" ht="13.2" hidden="false" customHeight="false" outlineLevel="0" collapsed="false"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</row>
    <row r="954" s="83" customFormat="true" ht="13.2" hidden="false" customHeight="false" outlineLevel="0" collapsed="false"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</row>
    <row r="955" s="83" customFormat="true" ht="13.2" hidden="false" customHeight="false" outlineLevel="0" collapsed="false"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</row>
    <row r="956" s="83" customFormat="true" ht="13.2" hidden="false" customHeight="false" outlineLevel="0" collapsed="false"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</row>
    <row r="957" s="83" customFormat="true" ht="13.2" hidden="false" customHeight="false" outlineLevel="0" collapsed="false"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</row>
    <row r="958" s="83" customFormat="true" ht="13.2" hidden="false" customHeight="false" outlineLevel="0" collapsed="false"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</row>
    <row r="959" s="83" customFormat="true" ht="13.2" hidden="false" customHeight="false" outlineLevel="0" collapsed="false"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</row>
    <row r="960" s="83" customFormat="true" ht="13.2" hidden="false" customHeight="false" outlineLevel="0" collapsed="false"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</row>
    <row r="961" s="83" customFormat="true" ht="13.2" hidden="false" customHeight="false" outlineLevel="0" collapsed="false"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</row>
    <row r="962" s="83" customFormat="true" ht="13.2" hidden="false" customHeight="false" outlineLevel="0" collapsed="false"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</row>
    <row r="963" s="83" customFormat="true" ht="13.2" hidden="false" customHeight="false" outlineLevel="0" collapsed="false"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</row>
    <row r="964" s="83" customFormat="true" ht="13.2" hidden="false" customHeight="false" outlineLevel="0" collapsed="false"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</row>
    <row r="965" s="83" customFormat="true" ht="13.2" hidden="false" customHeight="false" outlineLevel="0" collapsed="false"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</row>
    <row r="966" s="83" customFormat="true" ht="13.2" hidden="false" customHeight="false" outlineLevel="0" collapsed="false"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</row>
    <row r="967" s="83" customFormat="true" ht="13.2" hidden="false" customHeight="false" outlineLevel="0" collapsed="false"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</row>
    <row r="968" s="83" customFormat="true" ht="13.2" hidden="false" customHeight="false" outlineLevel="0" collapsed="false"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</row>
    <row r="969" s="83" customFormat="true" ht="13.2" hidden="false" customHeight="false" outlineLevel="0" collapsed="false"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</row>
    <row r="970" s="83" customFormat="true" ht="13.2" hidden="false" customHeight="false" outlineLevel="0" collapsed="false"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</row>
    <row r="971" s="83" customFormat="true" ht="13.2" hidden="false" customHeight="false" outlineLevel="0" collapsed="false"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</row>
    <row r="972" s="83" customFormat="true" ht="13.2" hidden="false" customHeight="false" outlineLevel="0" collapsed="false"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</row>
    <row r="973" s="83" customFormat="true" ht="13.2" hidden="false" customHeight="false" outlineLevel="0" collapsed="false"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</row>
    <row r="974" s="83" customFormat="true" ht="13.2" hidden="false" customHeight="false" outlineLevel="0" collapsed="false"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</row>
    <row r="975" s="83" customFormat="true" ht="13.2" hidden="false" customHeight="false" outlineLevel="0" collapsed="false"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</row>
    <row r="976" s="83" customFormat="true" ht="13.2" hidden="false" customHeight="false" outlineLevel="0" collapsed="false"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</row>
    <row r="977" s="83" customFormat="true" ht="13.2" hidden="false" customHeight="false" outlineLevel="0" collapsed="false"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</row>
    <row r="978" s="83" customFormat="true" ht="13.2" hidden="false" customHeight="false" outlineLevel="0" collapsed="false"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</row>
    <row r="979" s="83" customFormat="true" ht="13.2" hidden="false" customHeight="false" outlineLevel="0" collapsed="false"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</row>
    <row r="980" s="83" customFormat="true" ht="13.2" hidden="false" customHeight="false" outlineLevel="0" collapsed="false"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</row>
    <row r="981" s="83" customFormat="true" ht="13.2" hidden="false" customHeight="false" outlineLevel="0" collapsed="false"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</row>
    <row r="982" s="83" customFormat="true" ht="13.2" hidden="false" customHeight="false" outlineLevel="0" collapsed="false"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</row>
    <row r="983" s="83" customFormat="true" ht="13.2" hidden="false" customHeight="false" outlineLevel="0" collapsed="false"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</row>
    <row r="984" s="83" customFormat="true" ht="13.2" hidden="false" customHeight="false" outlineLevel="0" collapsed="false"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</row>
    <row r="985" s="83" customFormat="true" ht="13.2" hidden="false" customHeight="false" outlineLevel="0" collapsed="false"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</row>
    <row r="986" s="83" customFormat="true" ht="13.2" hidden="false" customHeight="false" outlineLevel="0" collapsed="false"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</row>
    <row r="987" s="83" customFormat="true" ht="13.2" hidden="false" customHeight="false" outlineLevel="0" collapsed="false"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</row>
    <row r="988" s="83" customFormat="true" ht="13.2" hidden="false" customHeight="false" outlineLevel="0" collapsed="false"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</row>
    <row r="989" s="83" customFormat="true" ht="13.2" hidden="false" customHeight="false" outlineLevel="0" collapsed="false"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</row>
    <row r="990" s="83" customFormat="true" ht="13.2" hidden="false" customHeight="false" outlineLevel="0" collapsed="false"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</row>
    <row r="991" s="83" customFormat="true" ht="13.2" hidden="false" customHeight="false" outlineLevel="0" collapsed="false"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</row>
    <row r="992" s="83" customFormat="true" ht="13.2" hidden="false" customHeight="false" outlineLevel="0" collapsed="false"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</row>
    <row r="993" s="83" customFormat="true" ht="13.2" hidden="false" customHeight="false" outlineLevel="0" collapsed="false"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</row>
    <row r="994" s="83" customFormat="true" ht="13.2" hidden="false" customHeight="false" outlineLevel="0" collapsed="false"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</row>
    <row r="995" s="83" customFormat="true" ht="13.2" hidden="false" customHeight="false" outlineLevel="0" collapsed="false"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</row>
    <row r="996" s="83" customFormat="true" ht="13.2" hidden="false" customHeight="false" outlineLevel="0" collapsed="false"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</row>
    <row r="997" s="83" customFormat="true" ht="13.2" hidden="false" customHeight="false" outlineLevel="0" collapsed="false"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</row>
    <row r="998" s="83" customFormat="true" ht="13.2" hidden="false" customHeight="false" outlineLevel="0" collapsed="false"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</row>
    <row r="999" s="83" customFormat="true" ht="13.2" hidden="false" customHeight="false" outlineLevel="0" collapsed="false"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</row>
    <row r="1000" s="83" customFormat="true" ht="13.2" hidden="false" customHeight="false" outlineLevel="0" collapsed="false"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</row>
    <row r="1001" s="83" customFormat="true" ht="13.2" hidden="false" customHeight="false" outlineLevel="0" collapsed="false"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</row>
    <row r="1002" s="83" customFormat="true" ht="13.2" hidden="false" customHeight="false" outlineLevel="0" collapsed="false"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</row>
    <row r="1003" s="83" customFormat="true" ht="13.2" hidden="false" customHeight="false" outlineLevel="0" collapsed="false"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</row>
    <row r="1004" s="83" customFormat="true" ht="13.2" hidden="false" customHeight="false" outlineLevel="0" collapsed="false"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</row>
    <row r="1005" s="83" customFormat="true" ht="13.2" hidden="false" customHeight="false" outlineLevel="0" collapsed="false"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</row>
    <row r="1006" s="83" customFormat="true" ht="13.2" hidden="false" customHeight="false" outlineLevel="0" collapsed="false"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</row>
    <row r="1007" s="83" customFormat="true" ht="13.2" hidden="false" customHeight="false" outlineLevel="0" collapsed="false"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</row>
    <row r="1008" s="83" customFormat="true" ht="13.2" hidden="false" customHeight="false" outlineLevel="0" collapsed="false"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</row>
    <row r="1009" s="83" customFormat="true" ht="13.2" hidden="false" customHeight="false" outlineLevel="0" collapsed="false"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</row>
    <row r="1010" s="83" customFormat="true" ht="13.2" hidden="false" customHeight="false" outlineLevel="0" collapsed="false"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</row>
    <row r="1011" s="83" customFormat="true" ht="13.2" hidden="false" customHeight="false" outlineLevel="0" collapsed="false"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</row>
    <row r="1012" s="83" customFormat="true" ht="13.2" hidden="false" customHeight="false" outlineLevel="0" collapsed="false"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</row>
    <row r="1013" s="83" customFormat="true" ht="13.2" hidden="false" customHeight="false" outlineLevel="0" collapsed="false"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</row>
    <row r="1014" s="83" customFormat="true" ht="13.2" hidden="false" customHeight="false" outlineLevel="0" collapsed="false"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</row>
    <row r="1015" s="83" customFormat="true" ht="13.2" hidden="false" customHeight="false" outlineLevel="0" collapsed="false"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</row>
    <row r="1016" s="83" customFormat="true" ht="13.2" hidden="false" customHeight="false" outlineLevel="0" collapsed="false"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</row>
    <row r="1017" s="83" customFormat="true" ht="13.2" hidden="false" customHeight="false" outlineLevel="0" collapsed="false"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</row>
    <row r="1018" s="83" customFormat="true" ht="13.2" hidden="false" customHeight="false" outlineLevel="0" collapsed="false"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</row>
    <row r="1019" s="83" customFormat="true" ht="13.2" hidden="false" customHeight="false" outlineLevel="0" collapsed="false"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</row>
    <row r="1020" s="83" customFormat="true" ht="13.2" hidden="false" customHeight="false" outlineLevel="0" collapsed="false"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</row>
    <row r="1021" s="83" customFormat="true" ht="13.2" hidden="false" customHeight="false" outlineLevel="0" collapsed="false"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</row>
    <row r="1022" s="83" customFormat="true" ht="13.2" hidden="false" customHeight="false" outlineLevel="0" collapsed="false"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</row>
    <row r="1023" s="83" customFormat="true" ht="13.2" hidden="false" customHeight="false" outlineLevel="0" collapsed="false"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</row>
    <row r="1024" s="83" customFormat="true" ht="13.2" hidden="false" customHeight="false" outlineLevel="0" collapsed="false"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</row>
    <row r="1025" s="83" customFormat="true" ht="13.2" hidden="false" customHeight="false" outlineLevel="0" collapsed="false"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</row>
    <row r="1026" s="83" customFormat="true" ht="13.2" hidden="false" customHeight="false" outlineLevel="0" collapsed="false"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</row>
    <row r="1027" s="83" customFormat="true" ht="13.2" hidden="false" customHeight="false" outlineLevel="0" collapsed="false"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</row>
    <row r="1028" s="83" customFormat="true" ht="13.2" hidden="false" customHeight="false" outlineLevel="0" collapsed="false"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</row>
    <row r="1029" s="83" customFormat="true" ht="13.2" hidden="false" customHeight="false" outlineLevel="0" collapsed="false"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</row>
    <row r="1030" s="83" customFormat="true" ht="13.2" hidden="false" customHeight="false" outlineLevel="0" collapsed="false"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</row>
    <row r="1031" s="83" customFormat="true" ht="13.2" hidden="false" customHeight="false" outlineLevel="0" collapsed="false"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</row>
    <row r="1032" s="83" customFormat="true" ht="13.2" hidden="false" customHeight="false" outlineLevel="0" collapsed="false"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</row>
    <row r="1033" s="83" customFormat="true" ht="13.2" hidden="false" customHeight="false" outlineLevel="0" collapsed="false"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</row>
    <row r="1034" s="83" customFormat="true" ht="13.2" hidden="false" customHeight="false" outlineLevel="0" collapsed="false"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</row>
    <row r="1035" s="83" customFormat="true" ht="13.2" hidden="false" customHeight="false" outlineLevel="0" collapsed="false"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</row>
    <row r="1036" s="83" customFormat="true" ht="13.2" hidden="false" customHeight="false" outlineLevel="0" collapsed="false"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</row>
    <row r="1037" s="83" customFormat="true" ht="13.2" hidden="false" customHeight="false" outlineLevel="0" collapsed="false"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</row>
    <row r="1038" s="83" customFormat="true" ht="13.2" hidden="false" customHeight="false" outlineLevel="0" collapsed="false"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</row>
    <row r="1039" s="83" customFormat="true" ht="13.2" hidden="false" customHeight="false" outlineLevel="0" collapsed="false"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</row>
    <row r="1040" s="83" customFormat="true" ht="13.2" hidden="false" customHeight="false" outlineLevel="0" collapsed="false"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</row>
    <row r="1041" s="83" customFormat="true" ht="13.2" hidden="false" customHeight="false" outlineLevel="0" collapsed="false"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</row>
    <row r="1042" s="83" customFormat="true" ht="13.2" hidden="false" customHeight="false" outlineLevel="0" collapsed="false"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</row>
    <row r="1043" s="83" customFormat="true" ht="13.2" hidden="false" customHeight="false" outlineLevel="0" collapsed="false"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</row>
    <row r="1044" s="83" customFormat="true" ht="13.2" hidden="false" customHeight="false" outlineLevel="0" collapsed="false"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</row>
    <row r="1045" s="83" customFormat="true" ht="13.2" hidden="false" customHeight="false" outlineLevel="0" collapsed="false"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</row>
    <row r="1046" s="83" customFormat="true" ht="13.2" hidden="false" customHeight="false" outlineLevel="0" collapsed="false"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</row>
    <row r="1047" s="83" customFormat="true" ht="13.2" hidden="false" customHeight="false" outlineLevel="0" collapsed="false"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</row>
    <row r="1048" s="83" customFormat="true" ht="13.2" hidden="false" customHeight="false" outlineLevel="0" collapsed="false"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</row>
    <row r="1049" s="83" customFormat="true" ht="13.2" hidden="false" customHeight="false" outlineLevel="0" collapsed="false"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</row>
    <row r="1050" s="83" customFormat="true" ht="13.2" hidden="false" customHeight="false" outlineLevel="0" collapsed="false"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</row>
    <row r="1051" s="83" customFormat="true" ht="13.2" hidden="false" customHeight="false" outlineLevel="0" collapsed="false"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</row>
    <row r="1052" s="83" customFormat="true" ht="13.2" hidden="false" customHeight="false" outlineLevel="0" collapsed="false"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</row>
    <row r="1053" s="83" customFormat="true" ht="13.2" hidden="false" customHeight="false" outlineLevel="0" collapsed="false"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</row>
    <row r="1054" s="83" customFormat="true" ht="13.2" hidden="false" customHeight="false" outlineLevel="0" collapsed="false"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</row>
    <row r="1055" s="83" customFormat="true" ht="13.2" hidden="false" customHeight="false" outlineLevel="0" collapsed="false"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</row>
    <row r="1056" s="83" customFormat="true" ht="13.2" hidden="false" customHeight="false" outlineLevel="0" collapsed="false"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</row>
    <row r="1057" s="83" customFormat="true" ht="13.2" hidden="false" customHeight="false" outlineLevel="0" collapsed="false"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</row>
    <row r="1058" s="83" customFormat="true" ht="13.2" hidden="false" customHeight="false" outlineLevel="0" collapsed="false"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</row>
    <row r="1059" s="83" customFormat="true" ht="13.2" hidden="false" customHeight="false" outlineLevel="0" collapsed="false"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</row>
    <row r="1060" s="83" customFormat="true" ht="13.2" hidden="false" customHeight="false" outlineLevel="0" collapsed="false"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</row>
    <row r="1061" s="83" customFormat="true" ht="13.2" hidden="false" customHeight="false" outlineLevel="0" collapsed="false"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</row>
    <row r="1062" s="83" customFormat="true" ht="13.2" hidden="false" customHeight="false" outlineLevel="0" collapsed="false"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</row>
    <row r="1063" s="83" customFormat="true" ht="13.2" hidden="false" customHeight="false" outlineLevel="0" collapsed="false"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</row>
    <row r="1064" s="83" customFormat="true" ht="13.2" hidden="false" customHeight="false" outlineLevel="0" collapsed="false"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</row>
  </sheetData>
  <sheetProtection sheet="true" password="c51d" objects="true" scenarios="true"/>
  <protectedRanges>
    <protectedRange name="Range17" sqref="W2:X3 W5:X6"/>
    <protectedRange name="Range15" sqref="C29:AO36"/>
    <protectedRange name="Range13" sqref="AA15:AO17"/>
    <protectedRange name="Range11" sqref="AI11:AK12"/>
    <protectedRange name="Range9" sqref="AI9:AO9"/>
    <protectedRange name="Range7" sqref="T10:Y12"/>
    <protectedRange name="Range5" sqref="E17:G17"/>
    <protectedRange name="Range3" sqref="E15:I15"/>
    <protectedRange name="Range1" sqref="F9:I9"/>
    <protectedRange name="Range4" sqref="E16:L16"/>
    <protectedRange name="Range6" sqref="T9:U9"/>
    <protectedRange name="Range8" sqref="T13:U16"/>
    <protectedRange name="Range10" sqref="AI10"/>
    <protectedRange name="Range12" sqref="AI13:AO14"/>
    <protectedRange name="Range14" sqref="G21:I21 K21:M21 O21:Q21 S21:U21 W21:Y21 AA21:AC21 AE21:AG21 AI21:AK21"/>
    <protectedRange name="Range2_1" sqref="F10:L12"/>
  </protectedRanges>
  <mergeCells count="86">
    <mergeCell ref="W2:X3"/>
    <mergeCell ref="W5:X6"/>
    <mergeCell ref="F6:N7"/>
    <mergeCell ref="A8:L8"/>
    <mergeCell ref="O8:Y8"/>
    <mergeCell ref="AC8:AO8"/>
    <mergeCell ref="A9:E9"/>
    <mergeCell ref="F9:I9"/>
    <mergeCell ref="O9:S9"/>
    <mergeCell ref="T9:U9"/>
    <mergeCell ref="AB9:AH9"/>
    <mergeCell ref="AI9:AO9"/>
    <mergeCell ref="A10:E10"/>
    <mergeCell ref="F10:L10"/>
    <mergeCell ref="O10:S10"/>
    <mergeCell ref="T10:Y10"/>
    <mergeCell ref="AB10:AH10"/>
    <mergeCell ref="A11:E11"/>
    <mergeCell ref="F11:L11"/>
    <mergeCell ref="O11:S11"/>
    <mergeCell ref="T11:Y11"/>
    <mergeCell ref="AB11:AH11"/>
    <mergeCell ref="AI11:AK11"/>
    <mergeCell ref="A12:E12"/>
    <mergeCell ref="F12:L12"/>
    <mergeCell ref="O12:S12"/>
    <mergeCell ref="T12:Y12"/>
    <mergeCell ref="AB12:AH12"/>
    <mergeCell ref="AI12:AK12"/>
    <mergeCell ref="A13:E13"/>
    <mergeCell ref="F13:H13"/>
    <mergeCell ref="O13:S13"/>
    <mergeCell ref="T13:U13"/>
    <mergeCell ref="AD13:AH13"/>
    <mergeCell ref="AI13:AO13"/>
    <mergeCell ref="A14:L14"/>
    <mergeCell ref="O14:S14"/>
    <mergeCell ref="T14:U14"/>
    <mergeCell ref="AD14:AH14"/>
    <mergeCell ref="AI14:AO14"/>
    <mergeCell ref="A15:D15"/>
    <mergeCell ref="E15:I15"/>
    <mergeCell ref="O15:S15"/>
    <mergeCell ref="T15:U15"/>
    <mergeCell ref="Y15:Z15"/>
    <mergeCell ref="AA15:AO15"/>
    <mergeCell ref="A16:D16"/>
    <mergeCell ref="E16:L16"/>
    <mergeCell ref="O16:S16"/>
    <mergeCell ref="T16:U16"/>
    <mergeCell ref="AA16:AO16"/>
    <mergeCell ref="A17:D17"/>
    <mergeCell ref="E17:G17"/>
    <mergeCell ref="AA17:AO17"/>
    <mergeCell ref="A20:F20"/>
    <mergeCell ref="A21:F21"/>
    <mergeCell ref="G21:I21"/>
    <mergeCell ref="K21:M21"/>
    <mergeCell ref="O21:Q21"/>
    <mergeCell ref="S21:U21"/>
    <mergeCell ref="W21:Y21"/>
    <mergeCell ref="AA21:AC21"/>
    <mergeCell ref="AE21:AG21"/>
    <mergeCell ref="AI21:AK21"/>
    <mergeCell ref="AM21:AO22"/>
    <mergeCell ref="A23:E24"/>
    <mergeCell ref="A25:F25"/>
    <mergeCell ref="G25:I25"/>
    <mergeCell ref="K25:M25"/>
    <mergeCell ref="O25:Q25"/>
    <mergeCell ref="S25:U25"/>
    <mergeCell ref="W25:Y25"/>
    <mergeCell ref="AA25:AC25"/>
    <mergeCell ref="AE25:AG25"/>
    <mergeCell ref="AI25:AK25"/>
    <mergeCell ref="AM25:AO25"/>
    <mergeCell ref="A27:B28"/>
    <mergeCell ref="C27:AO27"/>
    <mergeCell ref="A29:B29"/>
    <mergeCell ref="A30:B30"/>
    <mergeCell ref="A31:B31"/>
    <mergeCell ref="A32:B32"/>
    <mergeCell ref="A33:B33"/>
    <mergeCell ref="A34:B34"/>
    <mergeCell ref="A35:B35"/>
    <mergeCell ref="A36:B36"/>
  </mergeCells>
  <conditionalFormatting sqref="AI13:AO13">
    <cfRule type="cellIs" priority="2" operator="notEqual" aboveAverage="0" equalAverage="0" bottom="0" percent="0" rank="0" text="" dxfId="0">
      <formula>custom</formula>
    </cfRule>
  </conditionalFormatting>
  <conditionalFormatting sqref="E15:I15">
    <cfRule type="cellIs" priority="3" operator="equal" aboveAverage="0" equalAverage="0" bottom="0" percent="0" rank="0" text="" dxfId="1">
      <formula>synthetic</formula>
    </cfRule>
  </conditionalFormatting>
  <conditionalFormatting sqref="G23:I23">
    <cfRule type="cellIs" priority="4" operator="equal" aboveAverage="0" equalAverage="0" bottom="0" percent="0" rank="0" text="" dxfId="2">
      <formula>0</formula>
    </cfRule>
  </conditionalFormatting>
  <conditionalFormatting sqref="G21:I21">
    <cfRule type="cellIs" priority="5" operator="lessThan" aboveAverage="0" equalAverage="0" bottom="0" percent="0" rank="0" text="" dxfId="3">
      <formula>1</formula>
    </cfRule>
    <cfRule type="cellIs" priority="6" operator="between" aboveAverage="0" equalAverage="0" bottom="0" percent="0" rank="0" text="" dxfId="4">
      <formula>0</formula>
      <formula>2</formula>
    </cfRule>
    <cfRule type="cellIs" priority="7" operator="greaterThan" aboveAverage="0" equalAverage="0" bottom="0" percent="0" rank="0" text="" dxfId="5">
      <formula>57</formula>
    </cfRule>
  </conditionalFormatting>
  <conditionalFormatting sqref="K21:M21">
    <cfRule type="cellIs" priority="8" operator="lessThan" aboveAverage="0" equalAverage="0" bottom="0" percent="0" rank="0" text="" dxfId="6">
      <formula>1</formula>
    </cfRule>
    <cfRule type="cellIs" priority="9" operator="lessThan" aboveAverage="0" equalAverage="0" bottom="0" percent="0" rank="0" text="" dxfId="7">
      <formula>$G$21+3</formula>
    </cfRule>
    <cfRule type="cellIs" priority="10" operator="greaterThan" aboveAverage="0" equalAverage="0" bottom="0" percent="0" rank="0" text="" dxfId="8">
      <formula>57</formula>
    </cfRule>
  </conditionalFormatting>
  <conditionalFormatting sqref="O21:Q21">
    <cfRule type="cellIs" priority="11" operator="lessThan" aboveAverage="0" equalAverage="0" bottom="0" percent="0" rank="0" text="" dxfId="9">
      <formula>1</formula>
    </cfRule>
    <cfRule type="cellIs" priority="12" operator="lessThan" aboveAverage="0" equalAverage="0" bottom="0" percent="0" rank="0" text="" dxfId="10">
      <formula>$K$21+3</formula>
    </cfRule>
    <cfRule type="cellIs" priority="13" operator="greaterThan" aboveAverage="0" equalAverage="0" bottom="0" percent="0" rank="0" text="" dxfId="11">
      <formula>57</formula>
    </cfRule>
  </conditionalFormatting>
  <conditionalFormatting sqref="S21:U21">
    <cfRule type="cellIs" priority="14" operator="lessThan" aboveAverage="0" equalAverage="0" bottom="0" percent="0" rank="0" text="" dxfId="12">
      <formula>1</formula>
    </cfRule>
    <cfRule type="cellIs" priority="15" operator="lessThan" aboveAverage="0" equalAverage="0" bottom="0" percent="0" rank="0" text="" dxfId="13">
      <formula>$O$21+3</formula>
    </cfRule>
    <cfRule type="cellIs" priority="16" operator="greaterThan" aboveAverage="0" equalAverage="0" bottom="0" percent="0" rank="0" text="" dxfId="14">
      <formula>57</formula>
    </cfRule>
  </conditionalFormatting>
  <conditionalFormatting sqref="W21:Y21">
    <cfRule type="cellIs" priority="17" operator="lessThan" aboveAverage="0" equalAverage="0" bottom="0" percent="0" rank="0" text="" dxfId="15">
      <formula>1</formula>
    </cfRule>
    <cfRule type="cellIs" priority="18" operator="lessThan" aboveAverage="0" equalAverage="0" bottom="0" percent="0" rank="0" text="" dxfId="16">
      <formula>$S$21+3</formula>
    </cfRule>
    <cfRule type="cellIs" priority="19" operator="greaterThan" aboveAverage="0" equalAverage="0" bottom="0" percent="0" rank="0" text="" dxfId="17">
      <formula>57</formula>
    </cfRule>
  </conditionalFormatting>
  <conditionalFormatting sqref="AA21:AC21">
    <cfRule type="cellIs" priority="20" operator="lessThan" aboveAverage="0" equalAverage="0" bottom="0" percent="0" rank="0" text="" dxfId="18">
      <formula>1</formula>
    </cfRule>
    <cfRule type="cellIs" priority="21" operator="lessThan" aboveAverage="0" equalAverage="0" bottom="0" percent="0" rank="0" text="" dxfId="19">
      <formula>$W$21+3</formula>
    </cfRule>
    <cfRule type="cellIs" priority="22" operator="greaterThan" aboveAverage="0" equalAverage="0" bottom="0" percent="0" rank="0" text="" dxfId="20">
      <formula>57</formula>
    </cfRule>
  </conditionalFormatting>
  <conditionalFormatting sqref="AE21:AG21">
    <cfRule type="cellIs" priority="23" operator="lessThan" aboveAverage="0" equalAverage="0" bottom="0" percent="0" rank="0" text="" dxfId="21">
      <formula>1</formula>
    </cfRule>
    <cfRule type="cellIs" priority="24" operator="lessThan" aboveAverage="0" equalAverage="0" bottom="0" percent="0" rank="0" text="" dxfId="22">
      <formula>$AA$21+3</formula>
    </cfRule>
    <cfRule type="cellIs" priority="25" operator="greaterThan" aboveAverage="0" equalAverage="0" bottom="0" percent="0" rank="0" text="" dxfId="23">
      <formula>57</formula>
    </cfRule>
  </conditionalFormatting>
  <conditionalFormatting sqref="AI21:AK21">
    <cfRule type="cellIs" priority="26" operator="lessThan" aboveAverage="0" equalAverage="0" bottom="0" percent="0" rank="0" text="" dxfId="24">
      <formula>1</formula>
    </cfRule>
    <cfRule type="cellIs" priority="27" operator="lessThan" aboveAverage="0" equalAverage="0" bottom="0" percent="0" rank="0" text="" dxfId="25">
      <formula>$AE$21+3</formula>
    </cfRule>
    <cfRule type="cellIs" priority="28" operator="greaterThan" aboveAverage="0" equalAverage="0" bottom="0" percent="0" rank="0" text="" dxfId="26">
      <formula>57</formula>
    </cfRule>
  </conditionalFormatting>
  <conditionalFormatting sqref="AI14:AO14">
    <cfRule type="cellIs" priority="29" operator="notEqual" aboveAverage="0" equalAverage="0" bottom="0" percent="0" rank="0" text="" dxfId="27">
      <formula>custom</formula>
    </cfRule>
  </conditionalFormatting>
  <conditionalFormatting sqref="F11:L11">
    <cfRule type="cellIs" priority="30" operator="greaterThan" aboveAverage="0" equalAverage="0" bottom="0" percent="0" rank="0" text="" dxfId="28">
      <formula>4.6</formula>
    </cfRule>
    <cfRule type="cellIs" priority="31" operator="between" aboveAverage="0" equalAverage="0" bottom="0" percent="0" rank="0" text="" dxfId="29">
      <formula>3.1</formula>
      <formula>4.5</formula>
    </cfRule>
    <cfRule type="cellIs" priority="32" operator="lessThan" aboveAverage="0" equalAverage="0" bottom="0" percent="0" rank="0" text="" dxfId="30">
      <formula>3</formula>
    </cfRule>
  </conditionalFormatting>
  <dataValidations count="12">
    <dataValidation allowBlank="true" errorStyle="stop" operator="between" showDropDown="false" showErrorMessage="true" showInputMessage="true" sqref="E15:I15" type="list">
      <formula1>Lane</formula1>
      <formula2>0</formula2>
    </dataValidation>
    <dataValidation allowBlank="true" errorStyle="stop" operator="between" showDropDown="false" showErrorMessage="true" showInputMessage="true" sqref="T11:Y11" type="list">
      <formula1>Mode</formula1>
      <formula2>0</formula2>
    </dataValidation>
    <dataValidation allowBlank="true" errorStyle="stop" operator="between" showDropDown="false" showErrorMessage="true" showInputMessage="true" sqref="T12:Y12" type="list">
      <formula1>FWD_speed</formula1>
      <formula2>0</formula2>
    </dataValidation>
    <dataValidation allowBlank="true" errorStyle="stop" operator="between" showDropDown="false" showErrorMessage="true" showInputMessage="true" sqref="T15:U15" type="list">
      <formula1>Start_oil</formula1>
      <formula2>0</formula2>
    </dataValidation>
    <dataValidation allowBlank="true" errorStyle="stop" operator="between" showDropDown="false" showErrorMessage="true" showInputMessage="true" sqref="T16:U16" type="list">
      <formula1>Split</formula1>
      <formula2>0</formula2>
    </dataValidation>
    <dataValidation allowBlank="true" errorStyle="stop" operator="between" showDropDown="false" showErrorMessage="true" showInputMessage="true" sqref="E16:L16" type="list">
      <formula1>Brand</formula1>
      <formula2>0</formula2>
    </dataValidation>
    <dataValidation allowBlank="true" errorStyle="stop" operator="between" showDropDown="false" showErrorMessage="true" showInputMessage="true" sqref="F11:L11" type="list">
      <formula1>Hard</formula1>
      <formula2>0</formula2>
    </dataValidation>
    <dataValidation allowBlank="true" errorStyle="stop" operator="between" showDropDown="false" showErrorMessage="true" showInputMessage="true" sqref="F10:L10" type="list">
      <formula1>Class</formula1>
      <formula2>0</formula2>
    </dataValidation>
    <dataValidation allowBlank="true" errorStyle="stop" operator="between" showDropDown="false" showErrorMessage="true" showInputMessage="true" sqref="AI11:AK12" type="list">
      <formula1>transition</formula1>
      <formula2>0</formula2>
    </dataValidation>
    <dataValidation allowBlank="true" errorStyle="stop" operator="between" showDropDown="false" showErrorMessage="true" showInputMessage="true" sqref="T13:U14" type="list">
      <formula1>Start</formula1>
      <formula2>0</formula2>
    </dataValidation>
    <dataValidation allowBlank="true" errorStyle="stop" operator="between" showDropDown="false" showErrorMessage="true" showInputMessage="true" sqref="T9:U9" type="list">
      <formula1>pat_num</formula1>
      <formula2>0</formula2>
    </dataValidation>
    <dataValidation allowBlank="true" errorStyle="stop" operator="between" showDropDown="false" showErrorMessage="true" showInputMessage="true" sqref="E17:G17" type="list">
      <formula1>age</formula1>
      <formula2>0</formula2>
    </dataValidation>
  </dataValidation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T58"/>
  <sheetViews>
    <sheetView showFormulas="false" showGridLines="true" showRowColHeaders="true" showZeros="true" rightToLeft="false" tabSelected="false" showOutlineSymbols="true" defaultGridColor="true" view="normal" topLeftCell="A14" colorId="64" zoomScale="50" zoomScaleNormal="50" zoomScalePageLayoutView="100" workbookViewId="0">
      <selection pane="topLeft" activeCell="X52" activeCellId="0" sqref="X52"/>
    </sheetView>
  </sheetViews>
  <sheetFormatPr defaultColWidth="9.2109375" defaultRowHeight="13.2" zeroHeight="false" outlineLevelRow="0" outlineLevelCol="0"/>
  <cols>
    <col collapsed="false" customWidth="true" hidden="false" outlineLevel="0" max="1" min="1" style="84" width="10"/>
    <col collapsed="false" customWidth="true" hidden="false" outlineLevel="0" max="4" min="2" style="84" width="9.78"/>
    <col collapsed="false" customWidth="true" hidden="false" outlineLevel="0" max="5" min="5" style="84" width="11.45"/>
    <col collapsed="false" customWidth="true" hidden="false" outlineLevel="0" max="6" min="6" style="85" width="11.45"/>
    <col collapsed="false" customWidth="true" hidden="false" outlineLevel="0" max="7" min="7" style="84" width="11.45"/>
    <col collapsed="false" customWidth="false" hidden="false" outlineLevel="0" max="16" min="8" style="84" width="9.2"/>
    <col collapsed="false" customWidth="true" hidden="false" outlineLevel="0" max="19" min="17" style="84" width="11.45"/>
    <col collapsed="false" customWidth="false" hidden="false" outlineLevel="0" max="33" min="20" style="84" width="9.2"/>
    <col collapsed="false" customWidth="true" hidden="false" outlineLevel="0" max="46" min="34" style="84" width="5.22"/>
    <col collapsed="false" customWidth="false" hidden="false" outlineLevel="0" max="1024" min="47" style="84" width="9.2"/>
  </cols>
  <sheetData>
    <row r="1" customFormat="false" ht="54.6" hidden="false" customHeight="true" outlineLevel="0" collapsed="false">
      <c r="A1" s="86"/>
      <c r="B1" s="87"/>
      <c r="C1" s="87"/>
      <c r="D1" s="87"/>
      <c r="E1" s="87"/>
      <c r="F1" s="88"/>
      <c r="G1" s="87"/>
      <c r="H1" s="89"/>
      <c r="I1" s="89"/>
      <c r="J1" s="89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90"/>
    </row>
    <row r="2" customFormat="false" ht="70.5" hidden="false" customHeight="true" outlineLevel="0" collapsed="false">
      <c r="A2" s="91"/>
      <c r="B2" s="45"/>
      <c r="C2" s="45"/>
      <c r="D2" s="45"/>
      <c r="E2" s="45"/>
      <c r="F2" s="92"/>
      <c r="G2" s="92"/>
      <c r="H2" s="93" t="n">
        <f aca="false">'Pattern Design'!T10</f>
        <v>0</v>
      </c>
      <c r="I2" s="93"/>
      <c r="J2" s="93"/>
      <c r="K2" s="93"/>
      <c r="L2" s="93"/>
      <c r="M2" s="93"/>
      <c r="N2" s="93"/>
      <c r="O2" s="93"/>
      <c r="P2" s="93"/>
      <c r="Q2" s="45"/>
      <c r="R2" s="45"/>
      <c r="S2" s="45"/>
      <c r="T2" s="45"/>
      <c r="U2" s="45"/>
      <c r="V2" s="46"/>
    </row>
    <row r="3" customFormat="false" ht="48" hidden="false" customHeight="true" outlineLevel="0" collapsed="false">
      <c r="A3" s="44"/>
      <c r="B3" s="94"/>
      <c r="C3" s="29"/>
      <c r="D3" s="29"/>
      <c r="E3" s="95" t="s">
        <v>129</v>
      </c>
      <c r="F3" s="95"/>
      <c r="G3" s="95"/>
      <c r="H3" s="29"/>
      <c r="I3" s="29"/>
      <c r="J3" s="29"/>
      <c r="K3" s="45"/>
      <c r="L3" s="45"/>
      <c r="M3" s="45"/>
      <c r="N3" s="45"/>
      <c r="O3" s="45"/>
      <c r="P3" s="45"/>
      <c r="Q3" s="95" t="s">
        <v>130</v>
      </c>
      <c r="R3" s="95"/>
      <c r="S3" s="95"/>
      <c r="T3" s="45"/>
      <c r="U3" s="45"/>
      <c r="V3" s="46"/>
    </row>
    <row r="4" customFormat="false" ht="13.8" hidden="false" customHeight="false" outlineLevel="0" collapsed="false">
      <c r="A4" s="96"/>
      <c r="B4" s="97"/>
      <c r="C4" s="45"/>
      <c r="D4" s="45"/>
      <c r="E4" s="80"/>
      <c r="F4" s="98"/>
      <c r="G4" s="81"/>
      <c r="H4" s="45"/>
      <c r="I4" s="45"/>
      <c r="J4" s="45"/>
      <c r="K4" s="45"/>
      <c r="L4" s="45"/>
      <c r="M4" s="45"/>
      <c r="N4" s="45"/>
      <c r="O4" s="45"/>
      <c r="P4" s="45"/>
      <c r="Q4" s="80"/>
      <c r="R4" s="65"/>
      <c r="S4" s="81"/>
      <c r="T4" s="45"/>
      <c r="U4" s="45"/>
      <c r="V4" s="46"/>
    </row>
    <row r="5" customFormat="false" ht="15" hidden="false" customHeight="false" outlineLevel="0" collapsed="false">
      <c r="A5" s="86"/>
      <c r="B5" s="99" t="s">
        <v>131</v>
      </c>
      <c r="C5" s="100" t="s">
        <v>132</v>
      </c>
      <c r="D5" s="101" t="s">
        <v>133</v>
      </c>
      <c r="E5" s="102"/>
      <c r="F5" s="88"/>
      <c r="G5" s="103"/>
      <c r="H5" s="99" t="s">
        <v>134</v>
      </c>
      <c r="I5" s="100" t="s">
        <v>132</v>
      </c>
      <c r="J5" s="104" t="s">
        <v>133</v>
      </c>
      <c r="K5" s="105"/>
      <c r="L5" s="105"/>
      <c r="M5" s="86"/>
      <c r="N5" s="99" t="s">
        <v>131</v>
      </c>
      <c r="O5" s="100" t="s">
        <v>132</v>
      </c>
      <c r="P5" s="101" t="s">
        <v>133</v>
      </c>
      <c r="Q5" s="102"/>
      <c r="R5" s="88"/>
      <c r="S5" s="103"/>
      <c r="T5" s="99" t="s">
        <v>134</v>
      </c>
      <c r="U5" s="100" t="s">
        <v>132</v>
      </c>
      <c r="V5" s="104" t="s">
        <v>133</v>
      </c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</row>
    <row r="6" customFormat="false" ht="13.8" hidden="false" customHeight="false" outlineLevel="0" collapsed="false">
      <c r="A6" s="106" t="s">
        <v>135</v>
      </c>
      <c r="B6" s="107" t="s">
        <v>136</v>
      </c>
      <c r="C6" s="108" t="n">
        <f aca="false">AVERAGE('Pattern Design'!E29:I29)</f>
        <v>28.8</v>
      </c>
      <c r="D6" s="108" t="n">
        <f aca="false">TRUNC((AVERAGE(C8))/C6,1)</f>
        <v>3.1</v>
      </c>
      <c r="E6" s="45"/>
      <c r="F6" s="109"/>
      <c r="G6" s="110" t="s">
        <v>135</v>
      </c>
      <c r="H6" s="107" t="s">
        <v>136</v>
      </c>
      <c r="I6" s="108" t="n">
        <f aca="false">AVERAGE('Pattern Design'!E33:I33)</f>
        <v>1.2</v>
      </c>
      <c r="J6" s="111" t="n">
        <f aca="false">TRUNC((AVERAGE(I8))/I6, 1)</f>
        <v>2.5</v>
      </c>
      <c r="K6" s="45"/>
      <c r="L6" s="45"/>
      <c r="M6" s="106" t="s">
        <v>135</v>
      </c>
      <c r="N6" s="107" t="s">
        <v>136</v>
      </c>
      <c r="O6" s="112" t="n">
        <f aca="false">AVERAGE(Sheet1!D30:H30)</f>
        <v>0.108646706586826</v>
      </c>
      <c r="P6" s="108" t="n">
        <f aca="false">TRUNC((AVERAGE(O8))/O6,1)</f>
        <v>3.1</v>
      </c>
      <c r="Q6" s="45"/>
      <c r="R6" s="109"/>
      <c r="S6" s="110" t="s">
        <v>135</v>
      </c>
      <c r="T6" s="107" t="s">
        <v>136</v>
      </c>
      <c r="U6" s="112" t="n">
        <f aca="false">AVERAGE(Sheet1!D34:H34)</f>
        <v>0.00502994011976047</v>
      </c>
      <c r="V6" s="111" t="n">
        <f aca="false">TRUNC((AVERAGE(U8))/U6, 1)</f>
        <v>2.5</v>
      </c>
    </row>
    <row r="7" customFormat="false" ht="13.8" hidden="false" customHeight="false" outlineLevel="0" collapsed="false">
      <c r="A7" s="106" t="s">
        <v>137</v>
      </c>
      <c r="B7" s="107" t="s">
        <v>138</v>
      </c>
      <c r="C7" s="108" t="n">
        <f aca="false">AVERAGE('Pattern Design'!AI29:AM29)</f>
        <v>28.8</v>
      </c>
      <c r="D7" s="108" t="n">
        <f aca="false">TRUNC((AVERAGE(C8))/C7,1)</f>
        <v>3.1</v>
      </c>
      <c r="E7" s="45"/>
      <c r="F7" s="109"/>
      <c r="G7" s="110" t="s">
        <v>137</v>
      </c>
      <c r="H7" s="107" t="s">
        <v>138</v>
      </c>
      <c r="I7" s="108" t="n">
        <f aca="false">AVERAGE('Pattern Design'!AI33:AM33)</f>
        <v>1.2</v>
      </c>
      <c r="J7" s="111" t="n">
        <f aca="false">TRUNC((AVERAGE(I8))/I7, 1)</f>
        <v>2.5</v>
      </c>
      <c r="K7" s="45"/>
      <c r="L7" s="45"/>
      <c r="M7" s="106" t="s">
        <v>137</v>
      </c>
      <c r="N7" s="107" t="s">
        <v>138</v>
      </c>
      <c r="O7" s="112" t="n">
        <f aca="false">AVERAGE(Sheet1!AH30:AL30)</f>
        <v>0.108646706586826</v>
      </c>
      <c r="P7" s="108" t="n">
        <f aca="false">TRUNC((AVERAGE(O8))/O7,1)</f>
        <v>3.1</v>
      </c>
      <c r="Q7" s="45"/>
      <c r="R7" s="109"/>
      <c r="S7" s="110" t="s">
        <v>137</v>
      </c>
      <c r="T7" s="107" t="s">
        <v>138</v>
      </c>
      <c r="U7" s="112" t="n">
        <f aca="false">AVERAGE(Sheet1!AH34:AL34)</f>
        <v>0.00502994011976047</v>
      </c>
      <c r="V7" s="111" t="n">
        <f aca="false">TRUNC((AVERAGE(U8))/U7, 1)</f>
        <v>2.5</v>
      </c>
    </row>
    <row r="8" customFormat="false" ht="13.8" hidden="false" customHeight="false" outlineLevel="0" collapsed="false">
      <c r="A8" s="106" t="s">
        <v>139</v>
      </c>
      <c r="B8" s="107" t="s">
        <v>140</v>
      </c>
      <c r="C8" s="108" t="n">
        <f aca="false">AVERAGE('Pattern Design'!T29:X29)</f>
        <v>90</v>
      </c>
      <c r="D8" s="113"/>
      <c r="E8" s="45"/>
      <c r="F8" s="109"/>
      <c r="G8" s="110" t="s">
        <v>139</v>
      </c>
      <c r="H8" s="107" t="s">
        <v>141</v>
      </c>
      <c r="I8" s="108" t="n">
        <f aca="false">AVERAGE('Pattern Design'!T33:X33)</f>
        <v>3</v>
      </c>
      <c r="J8" s="114"/>
      <c r="K8" s="45"/>
      <c r="L8" s="45"/>
      <c r="M8" s="106" t="s">
        <v>139</v>
      </c>
      <c r="N8" s="107" t="s">
        <v>140</v>
      </c>
      <c r="O8" s="112" t="n">
        <f aca="false">AVERAGE(Sheet1!S30:W30)</f>
        <v>0.339520958083832</v>
      </c>
      <c r="P8" s="113"/>
      <c r="Q8" s="45"/>
      <c r="R8" s="109"/>
      <c r="S8" s="110" t="s">
        <v>139</v>
      </c>
      <c r="T8" s="107" t="s">
        <v>141</v>
      </c>
      <c r="U8" s="112" t="n">
        <f aca="false">AVERAGE(Sheet1!S34:W34)</f>
        <v>0.0125748502994012</v>
      </c>
      <c r="V8" s="114"/>
    </row>
    <row r="9" customFormat="false" ht="13.8" hidden="false" customHeight="false" outlineLevel="0" collapsed="false">
      <c r="A9" s="115"/>
      <c r="B9" s="116"/>
      <c r="C9" s="116"/>
      <c r="D9" s="117"/>
      <c r="E9" s="45"/>
      <c r="F9" s="109"/>
      <c r="G9" s="118"/>
      <c r="H9" s="119"/>
      <c r="I9" s="119"/>
      <c r="J9" s="120"/>
      <c r="K9" s="45"/>
      <c r="L9" s="45"/>
      <c r="M9" s="115"/>
      <c r="N9" s="116"/>
      <c r="O9" s="116"/>
      <c r="P9" s="117"/>
      <c r="Q9" s="45"/>
      <c r="R9" s="109"/>
      <c r="S9" s="118"/>
      <c r="T9" s="119"/>
      <c r="U9" s="119"/>
      <c r="V9" s="120"/>
    </row>
    <row r="10" customFormat="false" ht="13.8" hidden="false" customHeight="false" outlineLevel="0" collapsed="false">
      <c r="A10" s="115"/>
      <c r="B10" s="121" t="s">
        <v>142</v>
      </c>
      <c r="C10" s="122" t="s">
        <v>132</v>
      </c>
      <c r="D10" s="123" t="s">
        <v>133</v>
      </c>
      <c r="E10" s="45"/>
      <c r="F10" s="109"/>
      <c r="G10" s="118"/>
      <c r="H10" s="121" t="s">
        <v>143</v>
      </c>
      <c r="I10" s="122" t="s">
        <v>132</v>
      </c>
      <c r="J10" s="124" t="s">
        <v>133</v>
      </c>
      <c r="K10" s="45"/>
      <c r="L10" s="45"/>
      <c r="M10" s="115"/>
      <c r="N10" s="121" t="s">
        <v>142</v>
      </c>
      <c r="O10" s="122" t="s">
        <v>132</v>
      </c>
      <c r="P10" s="123" t="s">
        <v>133</v>
      </c>
      <c r="Q10" s="45"/>
      <c r="R10" s="109"/>
      <c r="S10" s="118"/>
      <c r="T10" s="121" t="s">
        <v>143</v>
      </c>
      <c r="U10" s="122" t="s">
        <v>132</v>
      </c>
      <c r="V10" s="124" t="s">
        <v>133</v>
      </c>
    </row>
    <row r="11" customFormat="false" ht="13.8" hidden="false" customHeight="false" outlineLevel="0" collapsed="false">
      <c r="A11" s="106" t="s">
        <v>135</v>
      </c>
      <c r="B11" s="107" t="s">
        <v>136</v>
      </c>
      <c r="C11" s="108" t="n">
        <f aca="false">AVERAGE('Pattern Design'!E30:I30)</f>
        <v>17</v>
      </c>
      <c r="D11" s="108" t="n">
        <f aca="false">TRUNC((AVERAGE(C13))/C11, 1)</f>
        <v>3.5</v>
      </c>
      <c r="E11" s="45"/>
      <c r="F11" s="109"/>
      <c r="G11" s="110" t="s">
        <v>135</v>
      </c>
      <c r="H11" s="107" t="s">
        <v>136</v>
      </c>
      <c r="I11" s="108" t="e">
        <f aca="false">AVERAGE('Pattern Design'!E34:I34)</f>
        <v>#DIV/0!</v>
      </c>
      <c r="J11" s="111" t="e">
        <f aca="false">TRUNC((AVERAGE(I13))/I11,1)</f>
        <v>#DIV/0!</v>
      </c>
      <c r="K11" s="45"/>
      <c r="L11" s="45"/>
      <c r="M11" s="106" t="s">
        <v>135</v>
      </c>
      <c r="N11" s="107" t="s">
        <v>136</v>
      </c>
      <c r="O11" s="112" t="n">
        <f aca="false">AVERAGE(Sheet1!D31:H31)</f>
        <v>0.0498802395209581</v>
      </c>
      <c r="P11" s="108" t="n">
        <f aca="false">TRUNC((AVERAGE(O13))/O11, 1)</f>
        <v>3.5</v>
      </c>
      <c r="Q11" s="45"/>
      <c r="R11" s="109"/>
      <c r="S11" s="110" t="s">
        <v>135</v>
      </c>
      <c r="T11" s="107" t="s">
        <v>136</v>
      </c>
      <c r="U11" s="112" t="n">
        <f aca="false">AVERAGE(Sheet1!D35:H35)</f>
        <v>0</v>
      </c>
      <c r="V11" s="111" t="e">
        <f aca="false">TRUNC((AVERAGE(U13))/U11,1)</f>
        <v>#DIV/0!</v>
      </c>
    </row>
    <row r="12" customFormat="false" ht="13.8" hidden="false" customHeight="false" outlineLevel="0" collapsed="false">
      <c r="A12" s="106" t="s">
        <v>137</v>
      </c>
      <c r="B12" s="107" t="s">
        <v>138</v>
      </c>
      <c r="C12" s="108" t="n">
        <f aca="false">AVERAGE('Pattern Design'!AI30:AM30)</f>
        <v>17</v>
      </c>
      <c r="D12" s="108" t="n">
        <f aca="false">TRUNC((AVERAGE(C13))/C12, 1)</f>
        <v>3.5</v>
      </c>
      <c r="E12" s="45"/>
      <c r="F12" s="109"/>
      <c r="G12" s="110" t="s">
        <v>137</v>
      </c>
      <c r="H12" s="107" t="s">
        <v>138</v>
      </c>
      <c r="I12" s="108" t="e">
        <f aca="false">AVERAGE('Pattern Design'!AI34:AM34)</f>
        <v>#DIV/0!</v>
      </c>
      <c r="J12" s="111" t="e">
        <f aca="false">TRUNC((AVERAGE(I13))/I12,1)</f>
        <v>#DIV/0!</v>
      </c>
      <c r="K12" s="45"/>
      <c r="L12" s="45"/>
      <c r="M12" s="106" t="s">
        <v>137</v>
      </c>
      <c r="N12" s="107" t="s">
        <v>138</v>
      </c>
      <c r="O12" s="112" t="n">
        <f aca="false">AVERAGE(Sheet1!AH31:AL31)</f>
        <v>0.0498802395209581</v>
      </c>
      <c r="P12" s="108" t="n">
        <f aca="false">TRUNC((AVERAGE(O13))/O12, 1)</f>
        <v>3.5</v>
      </c>
      <c r="Q12" s="45"/>
      <c r="R12" s="109"/>
      <c r="S12" s="110" t="s">
        <v>137</v>
      </c>
      <c r="T12" s="107" t="s">
        <v>138</v>
      </c>
      <c r="U12" s="112" t="n">
        <f aca="false">AVERAGE(Sheet1!AH35:AL35)</f>
        <v>0</v>
      </c>
      <c r="V12" s="111" t="e">
        <f aca="false">TRUNC((AVERAGE(U13))/U12,1)</f>
        <v>#DIV/0!</v>
      </c>
    </row>
    <row r="13" customFormat="false" ht="13.8" hidden="false" customHeight="false" outlineLevel="0" collapsed="false">
      <c r="A13" s="106" t="s">
        <v>139</v>
      </c>
      <c r="B13" s="107" t="s">
        <v>141</v>
      </c>
      <c r="C13" s="108" t="n">
        <f aca="false">AVERAGE('Pattern Design'!T30:X30)</f>
        <v>60</v>
      </c>
      <c r="D13" s="125"/>
      <c r="E13" s="45"/>
      <c r="F13" s="109"/>
      <c r="G13" s="110" t="s">
        <v>139</v>
      </c>
      <c r="H13" s="107" t="s">
        <v>141</v>
      </c>
      <c r="I13" s="108" t="e">
        <f aca="false">AVERAGE('Pattern Design'!T34:X34)</f>
        <v>#DIV/0!</v>
      </c>
      <c r="J13" s="126"/>
      <c r="K13" s="45"/>
      <c r="L13" s="45"/>
      <c r="M13" s="106" t="s">
        <v>139</v>
      </c>
      <c r="N13" s="107" t="s">
        <v>141</v>
      </c>
      <c r="O13" s="112" t="n">
        <f aca="false">AVERAGE(Sheet1!S31:W31)</f>
        <v>0.176047904191617</v>
      </c>
      <c r="P13" s="125"/>
      <c r="Q13" s="45"/>
      <c r="R13" s="109"/>
      <c r="S13" s="110" t="s">
        <v>139</v>
      </c>
      <c r="T13" s="107" t="s">
        <v>141</v>
      </c>
      <c r="U13" s="112" t="n">
        <f aca="false">AVERAGE(Sheet1!S35:W35)</f>
        <v>0</v>
      </c>
      <c r="V13" s="126"/>
    </row>
    <row r="14" customFormat="false" ht="15.6" hidden="false" customHeight="false" outlineLevel="0" collapsed="false">
      <c r="A14" s="115"/>
      <c r="B14" s="119"/>
      <c r="C14" s="119"/>
      <c r="D14" s="119"/>
      <c r="E14" s="45"/>
      <c r="F14" s="109"/>
      <c r="G14" s="118"/>
      <c r="H14" s="127"/>
      <c r="I14" s="116"/>
      <c r="J14" s="128"/>
      <c r="K14" s="45"/>
      <c r="L14" s="119"/>
      <c r="M14" s="115"/>
      <c r="N14" s="119"/>
      <c r="O14" s="119"/>
      <c r="P14" s="119"/>
      <c r="Q14" s="45"/>
      <c r="R14" s="109"/>
      <c r="S14" s="118"/>
      <c r="T14" s="127"/>
      <c r="U14" s="116"/>
      <c r="V14" s="128"/>
    </row>
    <row r="15" customFormat="false" ht="13.8" hidden="false" customHeight="false" outlineLevel="0" collapsed="false">
      <c r="A15" s="115"/>
      <c r="B15" s="121" t="s">
        <v>144</v>
      </c>
      <c r="C15" s="122" t="s">
        <v>132</v>
      </c>
      <c r="D15" s="123" t="s">
        <v>133</v>
      </c>
      <c r="E15" s="45"/>
      <c r="F15" s="109"/>
      <c r="G15" s="118"/>
      <c r="H15" s="121" t="s">
        <v>145</v>
      </c>
      <c r="I15" s="122" t="s">
        <v>132</v>
      </c>
      <c r="J15" s="124" t="s">
        <v>133</v>
      </c>
      <c r="K15" s="45"/>
      <c r="L15" s="117"/>
      <c r="M15" s="115"/>
      <c r="N15" s="121" t="s">
        <v>144</v>
      </c>
      <c r="O15" s="122" t="s">
        <v>132</v>
      </c>
      <c r="P15" s="123" t="s">
        <v>133</v>
      </c>
      <c r="Q15" s="45"/>
      <c r="R15" s="109"/>
      <c r="S15" s="118"/>
      <c r="T15" s="121" t="s">
        <v>145</v>
      </c>
      <c r="U15" s="122" t="s">
        <v>132</v>
      </c>
      <c r="V15" s="124" t="s">
        <v>133</v>
      </c>
    </row>
    <row r="16" customFormat="false" ht="13.8" hidden="false" customHeight="false" outlineLevel="0" collapsed="false">
      <c r="A16" s="106" t="s">
        <v>135</v>
      </c>
      <c r="B16" s="107" t="s">
        <v>136</v>
      </c>
      <c r="C16" s="108" t="n">
        <f aca="false">AVERAGE('Pattern Design'!E31:I31)</f>
        <v>7.6</v>
      </c>
      <c r="D16" s="108" t="n">
        <f aca="false">TRUNC((AVERAGE(C18))/C16,1)</f>
        <v>5.2</v>
      </c>
      <c r="E16" s="45"/>
      <c r="F16" s="109"/>
      <c r="G16" s="110" t="s">
        <v>135</v>
      </c>
      <c r="H16" s="107" t="s">
        <v>136</v>
      </c>
      <c r="I16" s="108" t="e">
        <f aca="false">AVERAGE('Pattern Design'!E35:I35)</f>
        <v>#DIV/0!</v>
      </c>
      <c r="J16" s="111" t="e">
        <f aca="false">TRUNC((AVERAGE(I18))/I16,1)</f>
        <v>#DIV/0!</v>
      </c>
      <c r="K16" s="45"/>
      <c r="L16" s="116"/>
      <c r="M16" s="106" t="s">
        <v>135</v>
      </c>
      <c r="N16" s="107" t="s">
        <v>136</v>
      </c>
      <c r="O16" s="112" t="n">
        <f aca="false">AVERAGE(Sheet1!D32:H32)</f>
        <v>0.0254850299401197</v>
      </c>
      <c r="P16" s="108" t="n">
        <f aca="false">TRUNC((AVERAGE(O18))/O16,1)</f>
        <v>5.2</v>
      </c>
      <c r="Q16" s="45"/>
      <c r="R16" s="109"/>
      <c r="S16" s="110" t="s">
        <v>135</v>
      </c>
      <c r="T16" s="107" t="s">
        <v>136</v>
      </c>
      <c r="U16" s="112" t="n">
        <f aca="false">AVERAGE(Sheet1!D36:H36)</f>
        <v>0</v>
      </c>
      <c r="V16" s="111" t="e">
        <f aca="false">TRUNC((AVERAGE(U18))/U16,1)</f>
        <v>#DIV/0!</v>
      </c>
    </row>
    <row r="17" customFormat="false" ht="13.8" hidden="false" customHeight="false" outlineLevel="0" collapsed="false">
      <c r="A17" s="106" t="s">
        <v>137</v>
      </c>
      <c r="B17" s="107" t="s">
        <v>138</v>
      </c>
      <c r="C17" s="108" t="n">
        <f aca="false">AVERAGE('Pattern Design'!AI31:AM31)</f>
        <v>7.6</v>
      </c>
      <c r="D17" s="108" t="n">
        <f aca="false">TRUNC((AVERAGE(C18))/C17,1)</f>
        <v>5.2</v>
      </c>
      <c r="E17" s="45"/>
      <c r="F17" s="109"/>
      <c r="G17" s="110" t="s">
        <v>137</v>
      </c>
      <c r="H17" s="107" t="s">
        <v>138</v>
      </c>
      <c r="I17" s="108" t="e">
        <f aca="false">AVERAGE('Pattern Design'!AI35:AM35)</f>
        <v>#DIV/0!</v>
      </c>
      <c r="J17" s="111" t="e">
        <f aca="false">TRUNC((AVERAGE(I18))/I17,1)</f>
        <v>#DIV/0!</v>
      </c>
      <c r="K17" s="45"/>
      <c r="L17" s="116"/>
      <c r="M17" s="106" t="s">
        <v>137</v>
      </c>
      <c r="N17" s="107" t="s">
        <v>138</v>
      </c>
      <c r="O17" s="112" t="n">
        <f aca="false">AVERAGE(Sheet1!AH32:AL32)</f>
        <v>0.0254850299401197</v>
      </c>
      <c r="P17" s="108" t="n">
        <f aca="false">TRUNC((AVERAGE(O18))/O17,1)</f>
        <v>5.2</v>
      </c>
      <c r="Q17" s="45"/>
      <c r="R17" s="109"/>
      <c r="S17" s="110" t="s">
        <v>137</v>
      </c>
      <c r="T17" s="107" t="s">
        <v>138</v>
      </c>
      <c r="U17" s="112" t="n">
        <f aca="false">AVERAGE(Sheet1!AH36:AL36)</f>
        <v>0</v>
      </c>
      <c r="V17" s="111" t="e">
        <f aca="false">TRUNC((AVERAGE(U18))/U17,1)</f>
        <v>#DIV/0!</v>
      </c>
    </row>
    <row r="18" customFormat="false" ht="13.8" hidden="false" customHeight="false" outlineLevel="0" collapsed="false">
      <c r="A18" s="106" t="s">
        <v>139</v>
      </c>
      <c r="B18" s="107" t="s">
        <v>141</v>
      </c>
      <c r="C18" s="108" t="n">
        <f aca="false">AVERAGE('Pattern Design'!T31:X31)</f>
        <v>40</v>
      </c>
      <c r="D18" s="129"/>
      <c r="E18" s="45"/>
      <c r="F18" s="109"/>
      <c r="G18" s="110" t="s">
        <v>139</v>
      </c>
      <c r="H18" s="107" t="s">
        <v>140</v>
      </c>
      <c r="I18" s="108" t="e">
        <f aca="false">AVERAGE('Pattern Design'!T35:X35)</f>
        <v>#DIV/0!</v>
      </c>
      <c r="J18" s="130"/>
      <c r="K18" s="45"/>
      <c r="L18" s="116"/>
      <c r="M18" s="106" t="s">
        <v>139</v>
      </c>
      <c r="N18" s="107" t="s">
        <v>141</v>
      </c>
      <c r="O18" s="112" t="n">
        <f aca="false">AVERAGE(Sheet1!S32:W32)</f>
        <v>0.134131736526946</v>
      </c>
      <c r="P18" s="129"/>
      <c r="Q18" s="45"/>
      <c r="R18" s="109"/>
      <c r="S18" s="110" t="s">
        <v>139</v>
      </c>
      <c r="T18" s="107" t="s">
        <v>140</v>
      </c>
      <c r="U18" s="112" t="n">
        <f aca="false">AVERAGE(Sheet1!S36:W36)</f>
        <v>0</v>
      </c>
      <c r="V18" s="130"/>
    </row>
    <row r="19" customFormat="false" ht="13.8" hidden="false" customHeight="false" outlineLevel="0" collapsed="false">
      <c r="A19" s="115"/>
      <c r="B19" s="119"/>
      <c r="C19" s="119"/>
      <c r="D19" s="119"/>
      <c r="E19" s="119"/>
      <c r="F19" s="119"/>
      <c r="G19" s="118"/>
      <c r="H19" s="116"/>
      <c r="I19" s="116"/>
      <c r="J19" s="131"/>
      <c r="K19" s="45"/>
      <c r="L19" s="45"/>
      <c r="M19" s="115"/>
      <c r="N19" s="119"/>
      <c r="O19" s="119"/>
      <c r="P19" s="119"/>
      <c r="Q19" s="119"/>
      <c r="R19" s="119"/>
      <c r="S19" s="118"/>
      <c r="T19" s="116"/>
      <c r="U19" s="116"/>
      <c r="V19" s="131"/>
    </row>
    <row r="20" customFormat="false" ht="13.8" hidden="false" customHeight="false" outlineLevel="0" collapsed="false">
      <c r="A20" s="115"/>
      <c r="B20" s="121" t="s">
        <v>146</v>
      </c>
      <c r="C20" s="122" t="s">
        <v>132</v>
      </c>
      <c r="D20" s="123" t="s">
        <v>133</v>
      </c>
      <c r="E20" s="117"/>
      <c r="F20" s="117"/>
      <c r="G20" s="118"/>
      <c r="H20" s="121" t="s">
        <v>147</v>
      </c>
      <c r="I20" s="122" t="s">
        <v>132</v>
      </c>
      <c r="J20" s="124" t="s">
        <v>133</v>
      </c>
      <c r="K20" s="117"/>
      <c r="L20" s="117"/>
      <c r="M20" s="115"/>
      <c r="N20" s="121" t="s">
        <v>146</v>
      </c>
      <c r="O20" s="122" t="s">
        <v>132</v>
      </c>
      <c r="P20" s="123" t="s">
        <v>133</v>
      </c>
      <c r="Q20" s="117"/>
      <c r="R20" s="117"/>
      <c r="S20" s="118"/>
      <c r="T20" s="121" t="s">
        <v>147</v>
      </c>
      <c r="U20" s="122" t="s">
        <v>132</v>
      </c>
      <c r="V20" s="124" t="s">
        <v>133</v>
      </c>
    </row>
    <row r="21" customFormat="false" ht="13.8" hidden="false" customHeight="false" outlineLevel="0" collapsed="false">
      <c r="A21" s="106" t="s">
        <v>135</v>
      </c>
      <c r="B21" s="107" t="s">
        <v>136</v>
      </c>
      <c r="C21" s="108" t="n">
        <f aca="false">AVERAGE('Pattern Design'!E32:I32)</f>
        <v>3.8</v>
      </c>
      <c r="D21" s="108" t="n">
        <f aca="false">TRUNC((AVERAGE(C23))/C21,1)</f>
        <v>6.3</v>
      </c>
      <c r="E21" s="116"/>
      <c r="F21" s="116"/>
      <c r="G21" s="110" t="s">
        <v>135</v>
      </c>
      <c r="H21" s="107" t="s">
        <v>136</v>
      </c>
      <c r="I21" s="108" t="e">
        <f aca="false">AVERAGE('Pattern Design'!E36:I36)</f>
        <v>#DIV/0!</v>
      </c>
      <c r="J21" s="111" t="e">
        <f aca="false">TRUNC((AVERAGE(I23))/I21, 1)</f>
        <v>#DIV/0!</v>
      </c>
      <c r="K21" s="116"/>
      <c r="L21" s="116"/>
      <c r="M21" s="106" t="s">
        <v>135</v>
      </c>
      <c r="N21" s="107" t="s">
        <v>136</v>
      </c>
      <c r="O21" s="112" t="n">
        <f aca="false">AVERAGE(Sheet1!D33:H33)</f>
        <v>0.00637125748502993</v>
      </c>
      <c r="P21" s="108" t="n">
        <f aca="false">TRUNC((AVERAGE(O23))/O21,1)</f>
        <v>6.3</v>
      </c>
      <c r="Q21" s="116"/>
      <c r="R21" s="116"/>
      <c r="S21" s="110" t="s">
        <v>135</v>
      </c>
      <c r="T21" s="107" t="s">
        <v>136</v>
      </c>
      <c r="U21" s="112" t="n">
        <f aca="false">AVERAGE(Sheet1!D37:H37)</f>
        <v>0</v>
      </c>
      <c r="V21" s="111" t="e">
        <f aca="false">TRUNC((AVERAGE(U23))/U21, 1)</f>
        <v>#DIV/0!</v>
      </c>
    </row>
    <row r="22" customFormat="false" ht="13.8" hidden="false" customHeight="false" outlineLevel="0" collapsed="false">
      <c r="A22" s="106" t="s">
        <v>137</v>
      </c>
      <c r="B22" s="107" t="s">
        <v>138</v>
      </c>
      <c r="C22" s="108" t="n">
        <f aca="false">AVERAGE('Pattern Design'!AI32:AM32)</f>
        <v>3.8</v>
      </c>
      <c r="D22" s="108" t="n">
        <f aca="false">TRUNC((AVERAGE(C23))/C22,1)</f>
        <v>6.3</v>
      </c>
      <c r="E22" s="132"/>
      <c r="F22" s="132"/>
      <c r="G22" s="110" t="s">
        <v>137</v>
      </c>
      <c r="H22" s="107" t="s">
        <v>138</v>
      </c>
      <c r="I22" s="108" t="e">
        <f aca="false">AVERAGE('Pattern Design'!AI36:AM36)</f>
        <v>#DIV/0!</v>
      </c>
      <c r="J22" s="111" t="e">
        <f aca="false">TRUNC((AVERAGE(I23))/I22, 1)</f>
        <v>#DIV/0!</v>
      </c>
      <c r="K22" s="132"/>
      <c r="L22" s="132"/>
      <c r="M22" s="106" t="s">
        <v>137</v>
      </c>
      <c r="N22" s="107" t="s">
        <v>138</v>
      </c>
      <c r="O22" s="112" t="n">
        <f aca="false">AVERAGE(Sheet1!AH33:AL33)</f>
        <v>0.00637125748502993</v>
      </c>
      <c r="P22" s="108" t="n">
        <f aca="false">TRUNC((AVERAGE(O23))/O22,1)</f>
        <v>6.3</v>
      </c>
      <c r="Q22" s="132"/>
      <c r="R22" s="132"/>
      <c r="S22" s="110" t="s">
        <v>137</v>
      </c>
      <c r="T22" s="107" t="s">
        <v>138</v>
      </c>
      <c r="U22" s="112" t="n">
        <f aca="false">AVERAGE(Sheet1!AH37:AL37)</f>
        <v>0</v>
      </c>
      <c r="V22" s="111" t="e">
        <f aca="false">TRUNC((AVERAGE(U23))/U22, 1)</f>
        <v>#DIV/0!</v>
      </c>
    </row>
    <row r="23" customFormat="false" ht="14.4" hidden="false" customHeight="false" outlineLevel="0" collapsed="false">
      <c r="A23" s="133" t="s">
        <v>139</v>
      </c>
      <c r="B23" s="134" t="s">
        <v>140</v>
      </c>
      <c r="C23" s="135" t="n">
        <f aca="false">AVERAGE('Pattern Design'!T32:X32)</f>
        <v>24</v>
      </c>
      <c r="D23" s="136"/>
      <c r="E23" s="137"/>
      <c r="F23" s="137"/>
      <c r="G23" s="138" t="s">
        <v>139</v>
      </c>
      <c r="H23" s="134" t="s">
        <v>141</v>
      </c>
      <c r="I23" s="135" t="e">
        <f aca="false">AVERAGE('Pattern Design'!T36:X36)</f>
        <v>#DIV/0!</v>
      </c>
      <c r="J23" s="139"/>
      <c r="K23" s="132"/>
      <c r="L23" s="132"/>
      <c r="M23" s="133" t="s">
        <v>139</v>
      </c>
      <c r="N23" s="134" t="s">
        <v>140</v>
      </c>
      <c r="O23" s="140" t="n">
        <f aca="false">AVERAGE(Sheet1!S33:W33)</f>
        <v>0.0402395209580837</v>
      </c>
      <c r="P23" s="136"/>
      <c r="Q23" s="137"/>
      <c r="R23" s="137"/>
      <c r="S23" s="138" t="s">
        <v>139</v>
      </c>
      <c r="T23" s="134" t="s">
        <v>141</v>
      </c>
      <c r="U23" s="140" t="n">
        <f aca="false">AVERAGE(Sheet1!S37:W37)</f>
        <v>0</v>
      </c>
      <c r="V23" s="139"/>
    </row>
    <row r="24" customFormat="false" ht="13.8" hidden="false" customHeight="false" outlineLevel="0" collapsed="false">
      <c r="A24" s="115"/>
      <c r="B24" s="116"/>
      <c r="C24" s="116"/>
      <c r="D24" s="117"/>
      <c r="E24" s="132"/>
      <c r="F24" s="132"/>
      <c r="G24" s="132"/>
      <c r="H24" s="132"/>
      <c r="I24" s="132"/>
      <c r="J24" s="132"/>
      <c r="K24" s="132"/>
      <c r="L24" s="132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customFormat="false" ht="20.55" hidden="false" customHeight="true" outlineLevel="0" collapsed="false">
      <c r="A25" s="141" t="s">
        <v>148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  <row r="26" customFormat="false" ht="26.55" hidden="false" customHeight="true" outlineLevel="0" collapsed="false">
      <c r="A26" s="44"/>
      <c r="B26" s="45"/>
      <c r="C26" s="45"/>
      <c r="D26" s="45"/>
      <c r="E26" s="117"/>
      <c r="F26" s="117"/>
      <c r="G26" s="117"/>
      <c r="H26" s="117"/>
      <c r="I26" s="117"/>
      <c r="J26" s="117"/>
      <c r="K26" s="117"/>
      <c r="L26" s="11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customFormat="false" ht="13.8" hidden="false" customHeight="false" outlineLevel="0" collapsed="false">
      <c r="A27" s="44"/>
      <c r="B27" s="45"/>
      <c r="C27" s="45"/>
      <c r="D27" s="45"/>
      <c r="E27" s="116"/>
      <c r="F27" s="116"/>
      <c r="G27" s="116"/>
      <c r="H27" s="116"/>
      <c r="I27" s="116"/>
      <c r="J27" s="116"/>
      <c r="K27" s="116"/>
      <c r="L27" s="116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customFormat="false" ht="13.8" hidden="false" customHeight="false" outlineLevel="0" collapsed="false">
      <c r="A28" s="44"/>
      <c r="B28" s="45"/>
      <c r="C28" s="45"/>
      <c r="D28" s="45"/>
      <c r="E28" s="132"/>
      <c r="F28" s="132"/>
      <c r="G28" s="132"/>
      <c r="H28" s="132"/>
      <c r="I28" s="132"/>
      <c r="J28" s="132"/>
      <c r="K28" s="132"/>
      <c r="L28" s="132"/>
      <c r="M28" s="45"/>
      <c r="N28" s="45"/>
      <c r="O28" s="45"/>
      <c r="P28" s="45"/>
      <c r="Q28" s="45"/>
      <c r="R28" s="45"/>
      <c r="S28" s="45"/>
      <c r="T28" s="45"/>
      <c r="U28" s="45"/>
      <c r="V28" s="46"/>
    </row>
    <row r="29" customFormat="false" ht="13.8" hidden="false" customHeight="false" outlineLevel="0" collapsed="false">
      <c r="A29" s="44"/>
      <c r="B29" s="45"/>
      <c r="C29" s="45"/>
      <c r="D29" s="45"/>
      <c r="E29" s="132"/>
      <c r="F29" s="132"/>
      <c r="G29" s="132"/>
      <c r="H29" s="132"/>
      <c r="I29" s="132"/>
      <c r="J29" s="132"/>
      <c r="K29" s="132"/>
      <c r="L29" s="132"/>
      <c r="M29" s="45"/>
      <c r="N29" s="45"/>
      <c r="O29" s="45"/>
      <c r="P29" s="45"/>
      <c r="Q29" s="45"/>
      <c r="R29" s="45"/>
      <c r="S29" s="45"/>
      <c r="T29" s="45"/>
      <c r="U29" s="45"/>
      <c r="V29" s="46"/>
    </row>
    <row r="30" customFormat="false" ht="13.8" hidden="false" customHeight="false" outlineLevel="0" collapsed="false">
      <c r="A30" s="44"/>
      <c r="B30" s="45"/>
      <c r="C30" s="45"/>
      <c r="D30" s="45"/>
      <c r="E30" s="132"/>
      <c r="F30" s="132"/>
      <c r="G30" s="132"/>
      <c r="H30" s="132"/>
      <c r="I30" s="132"/>
      <c r="J30" s="132"/>
      <c r="K30" s="132"/>
      <c r="L30" s="132"/>
      <c r="M30" s="45"/>
      <c r="N30" s="45"/>
      <c r="O30" s="45"/>
      <c r="P30" s="45"/>
      <c r="Q30" s="45"/>
      <c r="R30" s="45"/>
      <c r="S30" s="45"/>
      <c r="T30" s="45"/>
      <c r="U30" s="45"/>
      <c r="V30" s="46"/>
    </row>
    <row r="31" customFormat="false" ht="13.8" hidden="false" customHeight="false" outlineLevel="0" collapsed="false">
      <c r="A31" s="44"/>
      <c r="B31" s="45"/>
      <c r="C31" s="45"/>
      <c r="D31" s="45"/>
      <c r="E31" s="119"/>
      <c r="F31" s="119"/>
      <c r="G31" s="11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</row>
    <row r="32" customFormat="false" ht="13.2" hidden="false" customHeight="false" outlineLevel="0" collapsed="false">
      <c r="A32" s="44"/>
      <c r="B32" s="45"/>
      <c r="C32" s="45"/>
      <c r="D32" s="45"/>
      <c r="E32" s="45"/>
      <c r="F32" s="109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</row>
    <row r="33" customFormat="false" ht="13.8" hidden="false" customHeight="false" outlineLevel="0" collapsed="false">
      <c r="A33" s="44"/>
      <c r="B33" s="45"/>
      <c r="C33" s="45"/>
      <c r="D33" s="45"/>
      <c r="E33" s="116"/>
      <c r="F33" s="116"/>
      <c r="G33" s="116"/>
      <c r="H33" s="116"/>
      <c r="I33" s="116"/>
      <c r="J33" s="116"/>
      <c r="K33" s="116"/>
      <c r="L33" s="116"/>
      <c r="M33" s="45"/>
      <c r="N33" s="45"/>
      <c r="O33" s="45"/>
      <c r="P33" s="45"/>
      <c r="Q33" s="45"/>
      <c r="R33" s="45"/>
      <c r="S33" s="45"/>
      <c r="T33" s="45"/>
      <c r="U33" s="45"/>
      <c r="V33" s="46"/>
    </row>
    <row r="34" customFormat="false" ht="13.8" hidden="false" customHeight="false" outlineLevel="0" collapsed="false">
      <c r="A34" s="44"/>
      <c r="B34" s="45"/>
      <c r="C34" s="45"/>
      <c r="D34" s="45"/>
      <c r="E34" s="116"/>
      <c r="F34" s="116"/>
      <c r="G34" s="116"/>
      <c r="H34" s="116"/>
      <c r="I34" s="116"/>
      <c r="J34" s="116"/>
      <c r="K34" s="116"/>
      <c r="L34" s="116"/>
      <c r="M34" s="45"/>
      <c r="N34" s="45"/>
      <c r="O34" s="45"/>
      <c r="P34" s="45"/>
      <c r="Q34" s="45"/>
      <c r="R34" s="45"/>
      <c r="S34" s="45"/>
      <c r="T34" s="45"/>
      <c r="U34" s="45"/>
      <c r="V34" s="46"/>
    </row>
    <row r="35" customFormat="false" ht="13.8" hidden="false" customHeight="false" outlineLevel="0" collapsed="false">
      <c r="A35" s="44"/>
      <c r="B35" s="45"/>
      <c r="C35" s="45"/>
      <c r="D35" s="45"/>
      <c r="E35" s="116"/>
      <c r="F35" s="116"/>
      <c r="G35" s="116"/>
      <c r="H35" s="116"/>
      <c r="I35" s="116"/>
      <c r="J35" s="116"/>
      <c r="K35" s="116"/>
      <c r="L35" s="116"/>
      <c r="M35" s="45"/>
      <c r="N35" s="45"/>
      <c r="O35" s="45"/>
      <c r="P35" s="45"/>
      <c r="Q35" s="45"/>
      <c r="R35" s="45"/>
      <c r="S35" s="45"/>
      <c r="T35" s="45"/>
      <c r="U35" s="45"/>
      <c r="V35" s="46"/>
    </row>
    <row r="36" customFormat="false" ht="13.8" hidden="false" customHeight="false" outlineLevel="0" collapsed="false">
      <c r="A36" s="44"/>
      <c r="B36" s="45"/>
      <c r="C36" s="45"/>
      <c r="D36" s="45"/>
      <c r="E36" s="116"/>
      <c r="F36" s="116"/>
      <c r="G36" s="116"/>
      <c r="H36" s="116"/>
      <c r="I36" s="116"/>
      <c r="J36" s="116"/>
      <c r="K36" s="116"/>
      <c r="L36" s="116"/>
      <c r="M36" s="45"/>
      <c r="N36" s="45"/>
      <c r="O36" s="45"/>
      <c r="P36" s="45"/>
      <c r="Q36" s="45"/>
      <c r="R36" s="45"/>
      <c r="S36" s="45"/>
      <c r="T36" s="45"/>
      <c r="U36" s="45"/>
      <c r="V36" s="46"/>
    </row>
    <row r="37" customFormat="false" ht="13.8" hidden="false" customHeight="false" outlineLevel="0" collapsed="false">
      <c r="A37" s="44"/>
      <c r="B37" s="45"/>
      <c r="C37" s="45"/>
      <c r="D37" s="45"/>
      <c r="E37" s="116"/>
      <c r="F37" s="116"/>
      <c r="G37" s="116"/>
      <c r="H37" s="116"/>
      <c r="I37" s="116"/>
      <c r="J37" s="116"/>
      <c r="K37" s="116"/>
      <c r="L37" s="116"/>
      <c r="M37" s="45"/>
      <c r="N37" s="45"/>
      <c r="O37" s="45"/>
      <c r="P37" s="45"/>
      <c r="Q37" s="45"/>
      <c r="R37" s="45"/>
      <c r="S37" s="45"/>
      <c r="T37" s="45"/>
      <c r="U37" s="45"/>
      <c r="V37" s="46"/>
    </row>
    <row r="38" customFormat="false" ht="13.8" hidden="false" customHeight="false" outlineLevel="0" collapsed="false">
      <c r="A38" s="44"/>
      <c r="B38" s="45"/>
      <c r="C38" s="45"/>
      <c r="D38" s="45"/>
      <c r="E38" s="116"/>
      <c r="F38" s="116"/>
      <c r="G38" s="116"/>
      <c r="H38" s="116"/>
      <c r="I38" s="116"/>
      <c r="J38" s="116"/>
      <c r="K38" s="116"/>
      <c r="L38" s="116"/>
      <c r="M38" s="45"/>
      <c r="N38" s="45"/>
      <c r="O38" s="45"/>
      <c r="P38" s="45"/>
      <c r="Q38" s="45"/>
      <c r="R38" s="45"/>
      <c r="S38" s="45"/>
      <c r="T38" s="45"/>
      <c r="U38" s="45"/>
      <c r="V38" s="46"/>
    </row>
    <row r="39" customFormat="false" ht="13.8" hidden="false" customHeight="false" outlineLevel="0" collapsed="false">
      <c r="A39" s="44"/>
      <c r="B39" s="45"/>
      <c r="C39" s="45"/>
      <c r="D39" s="45"/>
      <c r="E39" s="116"/>
      <c r="F39" s="116"/>
      <c r="G39" s="116"/>
      <c r="H39" s="116"/>
      <c r="I39" s="116"/>
      <c r="J39" s="116"/>
      <c r="K39" s="116"/>
      <c r="L39" s="116"/>
      <c r="M39" s="45"/>
      <c r="N39" s="45"/>
      <c r="O39" s="45"/>
      <c r="P39" s="45"/>
      <c r="Q39" s="45"/>
      <c r="R39" s="45"/>
      <c r="S39" s="45"/>
      <c r="T39" s="45"/>
      <c r="U39" s="45"/>
      <c r="V39" s="46"/>
    </row>
    <row r="40" customFormat="false" ht="13.8" hidden="false" customHeight="false" outlineLevel="0" collapsed="false">
      <c r="A40" s="44"/>
      <c r="B40" s="45"/>
      <c r="C40" s="45"/>
      <c r="D40" s="45"/>
      <c r="E40" s="116"/>
      <c r="F40" s="116"/>
      <c r="G40" s="116"/>
      <c r="H40" s="116"/>
      <c r="I40" s="116"/>
      <c r="J40" s="116"/>
      <c r="K40" s="116"/>
      <c r="L40" s="116"/>
      <c r="M40" s="45"/>
      <c r="N40" s="45"/>
      <c r="O40" s="45"/>
      <c r="P40" s="45"/>
      <c r="Q40" s="45"/>
      <c r="R40" s="45"/>
      <c r="S40" s="45"/>
      <c r="T40" s="45"/>
      <c r="U40" s="45"/>
      <c r="V40" s="46"/>
    </row>
    <row r="41" customFormat="false" ht="13.8" hidden="false" customHeight="false" outlineLevel="0" collapsed="false">
      <c r="A41" s="44"/>
      <c r="B41" s="45"/>
      <c r="C41" s="45"/>
      <c r="D41" s="45"/>
      <c r="E41" s="116"/>
      <c r="F41" s="116"/>
      <c r="G41" s="116"/>
      <c r="H41" s="116"/>
      <c r="I41" s="116"/>
      <c r="J41" s="116"/>
      <c r="K41" s="116"/>
      <c r="L41" s="116"/>
      <c r="M41" s="45"/>
      <c r="N41" s="45"/>
      <c r="O41" s="45"/>
      <c r="P41" s="45"/>
      <c r="Q41" s="45"/>
      <c r="R41" s="45"/>
      <c r="S41" s="45"/>
      <c r="T41" s="45"/>
      <c r="U41" s="45"/>
      <c r="V41" s="46"/>
    </row>
    <row r="42" customFormat="false" ht="13.8" hidden="false" customHeight="false" outlineLevel="0" collapsed="false">
      <c r="A42" s="44"/>
      <c r="B42" s="45"/>
      <c r="C42" s="45"/>
      <c r="D42" s="45"/>
      <c r="E42" s="132"/>
      <c r="F42" s="132"/>
      <c r="G42" s="132"/>
      <c r="H42" s="132"/>
      <c r="I42" s="132"/>
      <c r="J42" s="132"/>
      <c r="K42" s="132"/>
      <c r="L42" s="132"/>
      <c r="M42" s="45"/>
      <c r="N42" s="45"/>
      <c r="O42" s="45"/>
      <c r="P42" s="45"/>
      <c r="Q42" s="45"/>
      <c r="R42" s="45"/>
      <c r="S42" s="45"/>
      <c r="T42" s="45"/>
      <c r="U42" s="45"/>
      <c r="V42" s="46"/>
    </row>
    <row r="43" customFormat="false" ht="13.2" hidden="false" customHeight="false" outlineLevel="0" collapsed="false">
      <c r="A43" s="44"/>
      <c r="B43" s="45"/>
      <c r="C43" s="45"/>
      <c r="D43" s="45"/>
      <c r="E43" s="45"/>
      <c r="F43" s="109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6"/>
    </row>
    <row r="44" customFormat="false" ht="13.2" hidden="false" customHeight="false" outlineLevel="0" collapsed="false">
      <c r="A44" s="44"/>
      <c r="B44" s="45"/>
      <c r="C44" s="45"/>
      <c r="D44" s="45"/>
      <c r="E44" s="45"/>
      <c r="F44" s="109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/>
    </row>
    <row r="45" customFormat="false" ht="13.2" hidden="false" customHeight="false" outlineLevel="0" collapsed="false">
      <c r="A45" s="44"/>
      <c r="B45" s="45"/>
      <c r="C45" s="45"/>
      <c r="D45" s="45"/>
      <c r="E45" s="45"/>
      <c r="F45" s="109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</row>
    <row r="46" customFormat="false" ht="13.2" hidden="false" customHeight="false" outlineLevel="0" collapsed="false">
      <c r="A46" s="44"/>
      <c r="B46" s="45"/>
      <c r="C46" s="45"/>
      <c r="D46" s="45"/>
      <c r="E46" s="45"/>
      <c r="F46" s="109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/>
    </row>
    <row r="47" customFormat="false" ht="13.2" hidden="false" customHeight="false" outlineLevel="0" collapsed="false">
      <c r="A47" s="44"/>
      <c r="B47" s="45"/>
      <c r="C47" s="45"/>
      <c r="D47" s="45"/>
      <c r="E47" s="45"/>
      <c r="F47" s="109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/>
    </row>
    <row r="48" customFormat="false" ht="13.2" hidden="false" customHeight="false" outlineLevel="0" collapsed="false">
      <c r="A48" s="44"/>
      <c r="B48" s="45"/>
      <c r="C48" s="45"/>
      <c r="D48" s="45"/>
      <c r="E48" s="45"/>
      <c r="F48" s="109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6"/>
    </row>
    <row r="49" customFormat="false" ht="13.2" hidden="false" customHeight="false" outlineLevel="0" collapsed="false">
      <c r="A49" s="44"/>
      <c r="B49" s="45"/>
      <c r="C49" s="45"/>
      <c r="D49" s="45"/>
      <c r="E49" s="45"/>
      <c r="F49" s="109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6"/>
    </row>
    <row r="50" customFormat="false" ht="13.2" hidden="false" customHeight="false" outlineLevel="0" collapsed="false">
      <c r="A50" s="44"/>
      <c r="B50" s="45"/>
      <c r="C50" s="45"/>
      <c r="D50" s="45"/>
      <c r="E50" s="45"/>
      <c r="F50" s="109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/>
    </row>
    <row r="51" customFormat="false" ht="13.2" hidden="false" customHeight="false" outlineLevel="0" collapsed="false">
      <c r="A51" s="44"/>
      <c r="B51" s="45"/>
      <c r="C51" s="45"/>
      <c r="D51" s="45"/>
      <c r="E51" s="45"/>
      <c r="F51" s="109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/>
    </row>
    <row r="52" customFormat="false" ht="13.8" hidden="false" customHeight="false" outlineLevel="0" collapsed="false">
      <c r="A52" s="44"/>
      <c r="B52" s="45"/>
      <c r="C52" s="45"/>
      <c r="D52" s="45"/>
      <c r="E52" s="45"/>
      <c r="F52" s="109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6"/>
    </row>
    <row r="53" customFormat="false" ht="13.2" hidden="false" customHeight="true" outlineLevel="0" collapsed="false">
      <c r="A53" s="32" t="s">
        <v>149</v>
      </c>
      <c r="B53" s="32"/>
      <c r="C53" s="32"/>
      <c r="D53" s="32"/>
      <c r="E53" s="32"/>
      <c r="F53" s="55" t="s">
        <v>150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32" t="s">
        <v>151</v>
      </c>
      <c r="S53" s="32"/>
      <c r="T53" s="32"/>
      <c r="U53" s="32"/>
      <c r="V53" s="32"/>
    </row>
    <row r="54" customFormat="false" ht="13.95" hidden="false" customHeight="true" outlineLevel="0" collapsed="false">
      <c r="A54" s="32"/>
      <c r="B54" s="32"/>
      <c r="C54" s="32"/>
      <c r="D54" s="32"/>
      <c r="E54" s="32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32"/>
      <c r="S54" s="32"/>
      <c r="T54" s="32"/>
      <c r="U54" s="32"/>
      <c r="V54" s="32"/>
    </row>
    <row r="55" customFormat="false" ht="13.2" hidden="false" customHeight="true" outlineLevel="0" collapsed="false">
      <c r="A55" s="142" t="n">
        <f aca="false">Sheet1!S39/Sheet1!D39</f>
        <v>3.59502359502359</v>
      </c>
      <c r="B55" s="142"/>
      <c r="C55" s="142"/>
      <c r="D55" s="142"/>
      <c r="E55" s="142"/>
      <c r="F55" s="143" t="n">
        <v>1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2" t="n">
        <f aca="false">Sheet1!S39/Sheet1!AH39</f>
        <v>3.59502359502359</v>
      </c>
      <c r="S55" s="142"/>
      <c r="T55" s="142"/>
      <c r="U55" s="142"/>
      <c r="V55" s="142"/>
    </row>
    <row r="56" customFormat="false" ht="13.2" hidden="false" customHeight="true" outlineLevel="0" collapsed="false">
      <c r="A56" s="142"/>
      <c r="B56" s="142"/>
      <c r="C56" s="142"/>
      <c r="D56" s="142"/>
      <c r="E56" s="142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2"/>
      <c r="S56" s="142"/>
      <c r="T56" s="142"/>
      <c r="U56" s="142"/>
      <c r="V56" s="142"/>
    </row>
    <row r="57" customFormat="false" ht="13.2" hidden="false" customHeight="true" outlineLevel="0" collapsed="false">
      <c r="A57" s="142"/>
      <c r="B57" s="142"/>
      <c r="C57" s="142"/>
      <c r="D57" s="142"/>
      <c r="E57" s="142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2"/>
      <c r="S57" s="142"/>
      <c r="T57" s="142"/>
      <c r="U57" s="142"/>
      <c r="V57" s="142"/>
    </row>
    <row r="58" customFormat="false" ht="13.95" hidden="false" customHeight="true" outlineLevel="0" collapsed="false">
      <c r="A58" s="142"/>
      <c r="B58" s="142"/>
      <c r="C58" s="142"/>
      <c r="D58" s="142"/>
      <c r="E58" s="142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2"/>
      <c r="S58" s="142"/>
      <c r="T58" s="142"/>
      <c r="U58" s="142"/>
      <c r="V58" s="142"/>
    </row>
  </sheetData>
  <sheetProtection sheet="true" password="c51d" objects="true" scenarios="true"/>
  <mergeCells count="10">
    <mergeCell ref="H2:P2"/>
    <mergeCell ref="E3:G3"/>
    <mergeCell ref="Q3:S3"/>
    <mergeCell ref="A25:V25"/>
    <mergeCell ref="A53:E54"/>
    <mergeCell ref="F53:Q54"/>
    <mergeCell ref="R53:V54"/>
    <mergeCell ref="A55:E58"/>
    <mergeCell ref="F55:Q58"/>
    <mergeCell ref="R55:V58"/>
  </mergeCells>
  <printOptions headings="false" gridLines="false" gridLinesSet="true" horizontalCentered="true" verticalCentered="true"/>
  <pageMargins left="0.75" right="0.75" top="1" bottom="1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N2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U5" activeCellId="0" sqref="U5"/>
    </sheetView>
  </sheetViews>
  <sheetFormatPr defaultColWidth="9.2109375" defaultRowHeight="13.2" zeroHeight="false" outlineLevelRow="0" outlineLevelCol="0"/>
  <cols>
    <col collapsed="false" customWidth="false" hidden="false" outlineLevel="0" max="1" min="1" style="83" width="9.2"/>
    <col collapsed="false" customWidth="true" hidden="false" outlineLevel="0" max="40" min="2" style="83" width="6.78"/>
    <col collapsed="false" customWidth="false" hidden="false" outlineLevel="0" max="1024" min="41" style="83" width="9.2"/>
  </cols>
  <sheetData>
    <row r="1" customFormat="false" ht="96" hidden="false" customHeight="true" outlineLevel="0" collapsed="false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7"/>
    </row>
    <row r="2" customFormat="false" ht="30.75" hidden="false" customHeight="true" outlineLevel="0" collapsed="false">
      <c r="A2" s="144"/>
      <c r="B2" s="47" t="s">
        <v>152</v>
      </c>
      <c r="C2" s="47"/>
      <c r="D2" s="47"/>
      <c r="E2" s="47"/>
      <c r="F2" s="47"/>
      <c r="G2" s="47"/>
      <c r="H2" s="47"/>
      <c r="I2" s="47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3"/>
    </row>
    <row r="3" customFormat="false" ht="35.25" hidden="false" customHeight="true" outlineLevel="0" collapsed="false">
      <c r="A3" s="144"/>
      <c r="B3" s="145"/>
      <c r="C3" s="145"/>
      <c r="D3" s="146" t="s">
        <v>135</v>
      </c>
      <c r="E3" s="146"/>
      <c r="F3" s="147" t="s">
        <v>139</v>
      </c>
      <c r="G3" s="147"/>
      <c r="H3" s="147" t="s">
        <v>137</v>
      </c>
      <c r="I3" s="147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3"/>
    </row>
    <row r="4" s="51" customFormat="true" ht="27" hidden="false" customHeight="true" outlineLevel="0" collapsed="false">
      <c r="A4" s="148"/>
      <c r="B4" s="149"/>
      <c r="C4" s="149"/>
      <c r="D4" s="150" t="s">
        <v>153</v>
      </c>
      <c r="E4" s="150"/>
      <c r="F4" s="151" t="s">
        <v>154</v>
      </c>
      <c r="G4" s="151"/>
      <c r="H4" s="151" t="s">
        <v>155</v>
      </c>
      <c r="I4" s="151"/>
      <c r="J4" s="21"/>
      <c r="K4" s="15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="51" customFormat="true" ht="27" hidden="false" customHeight="true" outlineLevel="0" collapsed="false">
      <c r="A5" s="148"/>
      <c r="B5" s="153" t="s">
        <v>142</v>
      </c>
      <c r="C5" s="153"/>
      <c r="D5" s="154" t="n">
        <f aca="false">TRUNC((AVERAGE('Ratio Detail'!$C$6))/'Ratio Detail'!C11,1)</f>
        <v>1.6</v>
      </c>
      <c r="E5" s="154"/>
      <c r="F5" s="154" t="n">
        <f aca="false">TRUNC((AVERAGE('Ratio Detail'!$C$8))/'Ratio Detail'!C13,1)</f>
        <v>1.5</v>
      </c>
      <c r="G5" s="154"/>
      <c r="H5" s="154" t="n">
        <f aca="false">TRUNC((AVERAGE('Ratio Detail'!$C$7))/'Ratio Detail'!C12,1)</f>
        <v>1.6</v>
      </c>
      <c r="I5" s="15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3"/>
    </row>
    <row r="6" s="51" customFormat="true" ht="27" hidden="false" customHeight="true" outlineLevel="0" collapsed="false">
      <c r="A6" s="148"/>
      <c r="B6" s="153" t="s">
        <v>144</v>
      </c>
      <c r="C6" s="153"/>
      <c r="D6" s="154" t="n">
        <f aca="false">TRUNC((AVERAGE('Ratio Detail'!$C$6))/'Ratio Detail'!C16,1)</f>
        <v>3.7</v>
      </c>
      <c r="E6" s="154"/>
      <c r="F6" s="154" t="n">
        <f aca="false">TRUNC((AVERAGE('Ratio Detail'!$C$8))/'Ratio Detail'!C18,1)</f>
        <v>2.2</v>
      </c>
      <c r="G6" s="154"/>
      <c r="H6" s="154" t="n">
        <f aca="false">TRUNC((AVERAGE('Ratio Detail'!$C$7))/'Ratio Detail'!C17,1)</f>
        <v>3.7</v>
      </c>
      <c r="I6" s="154"/>
      <c r="J6" s="21"/>
      <c r="K6" s="21"/>
      <c r="L6" s="21"/>
      <c r="M6" s="21"/>
      <c r="N6" s="21"/>
      <c r="O6" s="21"/>
      <c r="P6" s="21"/>
      <c r="Q6" s="93" t="n">
        <f aca="false">'Pattern Design'!T10</f>
        <v>0</v>
      </c>
      <c r="R6" s="93"/>
      <c r="S6" s="93"/>
      <c r="T6" s="93"/>
      <c r="U6" s="93"/>
      <c r="V6" s="93"/>
      <c r="W6" s="93"/>
      <c r="X6" s="93"/>
      <c r="Y6" s="93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3"/>
    </row>
    <row r="7" s="51" customFormat="true" ht="27" hidden="false" customHeight="true" outlineLevel="0" collapsed="false">
      <c r="A7" s="148"/>
      <c r="B7" s="153" t="s">
        <v>146</v>
      </c>
      <c r="C7" s="153"/>
      <c r="D7" s="154" t="n">
        <f aca="false">TRUNC((AVERAGE('Ratio Detail'!$C$6))/'Ratio Detail'!C21,1)</f>
        <v>7.5</v>
      </c>
      <c r="E7" s="154"/>
      <c r="F7" s="154" t="n">
        <f aca="false">TRUNC((AVERAGE('Ratio Detail'!$C$8))/'Ratio Detail'!C23,1)</f>
        <v>3.7</v>
      </c>
      <c r="G7" s="154"/>
      <c r="H7" s="154" t="n">
        <f aca="false">TRUNC((AVERAGE('Ratio Detail'!$C$7))/'Ratio Detail'!C22,1)</f>
        <v>7.5</v>
      </c>
      <c r="I7" s="154"/>
      <c r="J7" s="21"/>
      <c r="K7" s="21"/>
      <c r="L7" s="21"/>
      <c r="M7" s="21"/>
      <c r="N7" s="21"/>
      <c r="O7" s="21"/>
      <c r="P7" s="21"/>
      <c r="Q7" s="93"/>
      <c r="R7" s="93"/>
      <c r="S7" s="93"/>
      <c r="T7" s="93"/>
      <c r="U7" s="93"/>
      <c r="V7" s="93"/>
      <c r="W7" s="93"/>
      <c r="X7" s="93"/>
      <c r="Y7" s="93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3"/>
    </row>
    <row r="8" customFormat="false" ht="27" hidden="false" customHeight="true" outlineLevel="0" collapsed="false">
      <c r="A8" s="144"/>
      <c r="B8" s="153" t="s">
        <v>134</v>
      </c>
      <c r="C8" s="153"/>
      <c r="D8" s="154" t="n">
        <f aca="false">TRUNC((AVERAGE('Ratio Detail'!$C$6))/'Ratio Detail'!I6,1)</f>
        <v>24</v>
      </c>
      <c r="E8" s="154"/>
      <c r="F8" s="154" t="n">
        <f aca="false">TRUNC((AVERAGE('Ratio Detail'!$C$8))/'Ratio Detail'!I8,1)</f>
        <v>30</v>
      </c>
      <c r="G8" s="154"/>
      <c r="H8" s="154" t="n">
        <f aca="false">TRUNC((AVERAGE('Ratio Detail'!$C$7))/'Ratio Detail'!I7,1)</f>
        <v>24</v>
      </c>
      <c r="I8" s="154"/>
      <c r="J8" s="145"/>
      <c r="K8" s="145"/>
      <c r="L8" s="145"/>
      <c r="M8" s="145"/>
      <c r="N8" s="145"/>
      <c r="O8" s="145"/>
      <c r="P8" s="145"/>
      <c r="Q8" s="93"/>
      <c r="R8" s="93"/>
      <c r="S8" s="93"/>
      <c r="T8" s="93"/>
      <c r="U8" s="93"/>
      <c r="V8" s="93"/>
      <c r="W8" s="93"/>
      <c r="X8" s="93"/>
      <c r="Y8" s="93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3"/>
    </row>
    <row r="9" customFormat="false" ht="27" hidden="false" customHeight="true" outlineLevel="0" collapsed="false">
      <c r="A9" s="144"/>
      <c r="B9" s="153" t="s">
        <v>143</v>
      </c>
      <c r="C9" s="153"/>
      <c r="D9" s="154" t="e">
        <f aca="false">TRUNC((AVERAGE('Ratio Detail'!$C$6))/'Ratio Detail'!I11,1)</f>
        <v>#DIV/0!</v>
      </c>
      <c r="E9" s="154"/>
      <c r="F9" s="154" t="e">
        <f aca="false">TRUNC((AVERAGE('Ratio Detail'!$C$8))/'Ratio Detail'!I13,1)</f>
        <v>#DIV/0!</v>
      </c>
      <c r="G9" s="154"/>
      <c r="H9" s="154" t="e">
        <f aca="false">TRUNC((AVERAGE('Ratio Detail'!$C$7))/'Ratio Detail'!I12,1)</f>
        <v>#DIV/0!</v>
      </c>
      <c r="I9" s="154"/>
      <c r="J9" s="145"/>
      <c r="K9" s="145"/>
      <c r="L9" s="145"/>
      <c r="M9" s="145"/>
      <c r="N9" s="145"/>
      <c r="O9" s="145"/>
      <c r="P9" s="145"/>
      <c r="Q9" s="93"/>
      <c r="R9" s="93"/>
      <c r="S9" s="93"/>
      <c r="T9" s="93"/>
      <c r="U9" s="93"/>
      <c r="V9" s="93"/>
      <c r="W9" s="93"/>
      <c r="X9" s="93"/>
      <c r="Y9" s="93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3"/>
    </row>
    <row r="10" customFormat="false" ht="27" hidden="false" customHeight="true" outlineLevel="0" collapsed="false">
      <c r="A10" s="144"/>
      <c r="B10" s="153" t="s">
        <v>145</v>
      </c>
      <c r="C10" s="153"/>
      <c r="D10" s="154" t="e">
        <f aca="false">TRUNC((AVERAGE('Ratio Detail'!$C$6))/'Ratio Detail'!I16,1)</f>
        <v>#DIV/0!</v>
      </c>
      <c r="E10" s="154"/>
      <c r="F10" s="154" t="e">
        <f aca="false">TRUNC((AVERAGE('Ratio Detail'!$C$8))/'Ratio Detail'!I18,1)</f>
        <v>#DIV/0!</v>
      </c>
      <c r="G10" s="154"/>
      <c r="H10" s="154" t="e">
        <f aca="false">TRUNC((AVERAGE('Ratio Detail'!$C$7))/'Ratio Detail'!I17,1)</f>
        <v>#DIV/0!</v>
      </c>
      <c r="I10" s="154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3"/>
    </row>
    <row r="11" customFormat="false" ht="27" hidden="false" customHeight="true" outlineLevel="0" collapsed="false">
      <c r="A11" s="144"/>
      <c r="B11" s="153" t="s">
        <v>147</v>
      </c>
      <c r="C11" s="153"/>
      <c r="D11" s="154" t="e">
        <f aca="false">TRUNC((AVERAGE('Ratio Detail'!$C$6))/'Ratio Detail'!I21,1)</f>
        <v>#DIV/0!</v>
      </c>
      <c r="E11" s="154"/>
      <c r="F11" s="154" t="e">
        <f aca="false">TRUNC((AVERAGE('Ratio Detail'!$C$8))/'Ratio Detail'!I23,1)</f>
        <v>#DIV/0!</v>
      </c>
      <c r="G11" s="154"/>
      <c r="H11" s="154" t="e">
        <f aca="false">TRUNC((AVERAGE('Ratio Detail'!$C$7))/'Ratio Detail'!I22,1)</f>
        <v>#DIV/0!</v>
      </c>
      <c r="I11" s="154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3"/>
    </row>
    <row r="12" customFormat="false" ht="27" hidden="false" customHeight="true" outlineLevel="0" collapsed="false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3"/>
    </row>
    <row r="13" customFormat="false" ht="27" hidden="false" customHeight="true" outlineLevel="0" collapsed="false">
      <c r="A13" s="144"/>
      <c r="B13" s="155"/>
      <c r="C13" s="155"/>
      <c r="D13" s="155"/>
      <c r="E13" s="155"/>
      <c r="F13" s="155"/>
      <c r="G13" s="155"/>
      <c r="H13" s="155"/>
      <c r="I13" s="145"/>
      <c r="J13" s="145"/>
      <c r="K13" s="145"/>
      <c r="L13" s="145"/>
      <c r="M13" s="145"/>
      <c r="N13" s="22" t="s">
        <v>156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3"/>
    </row>
    <row r="14" customFormat="false" ht="27" hidden="false" customHeight="true" outlineLevel="0" collapsed="false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3"/>
    </row>
    <row r="15" customFormat="false" ht="27" hidden="false" customHeight="true" outlineLevel="0" collapsed="false">
      <c r="A15" s="144"/>
      <c r="B15" s="32" t="s">
        <v>89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</row>
    <row r="16" customFormat="false" ht="27" hidden="false" customHeight="true" outlineLevel="0" collapsed="false">
      <c r="A16" s="156" t="s">
        <v>157</v>
      </c>
      <c r="B16" s="157" t="s">
        <v>90</v>
      </c>
      <c r="C16" s="158" t="s">
        <v>91</v>
      </c>
      <c r="D16" s="158" t="s">
        <v>92</v>
      </c>
      <c r="E16" s="158" t="s">
        <v>93</v>
      </c>
      <c r="F16" s="158" t="s">
        <v>94</v>
      </c>
      <c r="G16" s="158" t="s">
        <v>95</v>
      </c>
      <c r="H16" s="158" t="s">
        <v>96</v>
      </c>
      <c r="I16" s="158" t="s">
        <v>97</v>
      </c>
      <c r="J16" s="158" t="s">
        <v>98</v>
      </c>
      <c r="K16" s="158" t="s">
        <v>99</v>
      </c>
      <c r="L16" s="158" t="s">
        <v>100</v>
      </c>
      <c r="M16" s="158" t="s">
        <v>101</v>
      </c>
      <c r="N16" s="158" t="s">
        <v>102</v>
      </c>
      <c r="O16" s="158" t="s">
        <v>103</v>
      </c>
      <c r="P16" s="158" t="s">
        <v>104</v>
      </c>
      <c r="Q16" s="158" t="s">
        <v>105</v>
      </c>
      <c r="R16" s="158" t="s">
        <v>106</v>
      </c>
      <c r="S16" s="158" t="s">
        <v>107</v>
      </c>
      <c r="T16" s="158" t="s">
        <v>108</v>
      </c>
      <c r="U16" s="158" t="s">
        <v>109</v>
      </c>
      <c r="V16" s="158" t="s">
        <v>110</v>
      </c>
      <c r="W16" s="158" t="s">
        <v>111</v>
      </c>
      <c r="X16" s="158" t="s">
        <v>112</v>
      </c>
      <c r="Y16" s="158" t="s">
        <v>113</v>
      </c>
      <c r="Z16" s="158" t="s">
        <v>114</v>
      </c>
      <c r="AA16" s="158" t="s">
        <v>115</v>
      </c>
      <c r="AB16" s="158" t="s">
        <v>116</v>
      </c>
      <c r="AC16" s="158" t="s">
        <v>117</v>
      </c>
      <c r="AD16" s="158" t="s">
        <v>118</v>
      </c>
      <c r="AE16" s="158" t="s">
        <v>119</v>
      </c>
      <c r="AF16" s="158" t="s">
        <v>120</v>
      </c>
      <c r="AG16" s="158" t="s">
        <v>121</v>
      </c>
      <c r="AH16" s="158" t="s">
        <v>122</v>
      </c>
      <c r="AI16" s="158" t="s">
        <v>123</v>
      </c>
      <c r="AJ16" s="158" t="s">
        <v>124</v>
      </c>
      <c r="AK16" s="158" t="s">
        <v>125</v>
      </c>
      <c r="AL16" s="158" t="s">
        <v>126</v>
      </c>
      <c r="AM16" s="158" t="s">
        <v>127</v>
      </c>
      <c r="AN16" s="159" t="s">
        <v>128</v>
      </c>
    </row>
    <row r="17" customFormat="false" ht="27" hidden="false" customHeight="true" outlineLevel="0" collapsed="false">
      <c r="A17" s="160" t="n">
        <v>2</v>
      </c>
      <c r="B17" s="161" t="n">
        <f aca="false">'Pattern Design'!C29/'Pattern Design'!C30</f>
        <v>5</v>
      </c>
      <c r="C17" s="162" t="n">
        <f aca="false">'Pattern Design'!D29/'Pattern Design'!D30</f>
        <v>5</v>
      </c>
      <c r="D17" s="162" t="n">
        <f aca="false">'Pattern Design'!E29/'Pattern Design'!E30</f>
        <v>2</v>
      </c>
      <c r="E17" s="162" t="n">
        <f aca="false">'Pattern Design'!F29/'Pattern Design'!F30</f>
        <v>2</v>
      </c>
      <c r="F17" s="162" t="n">
        <f aca="false">'Pattern Design'!G29/'Pattern Design'!G30</f>
        <v>1.5</v>
      </c>
      <c r="G17" s="162" t="n">
        <f aca="false">'Pattern Design'!H29/'Pattern Design'!H30</f>
        <v>1.5</v>
      </c>
      <c r="H17" s="162" t="n">
        <f aca="false">'Pattern Design'!I29/'Pattern Design'!I30</f>
        <v>1.76</v>
      </c>
      <c r="I17" s="162" t="n">
        <f aca="false">'Pattern Design'!J29/'Pattern Design'!J30</f>
        <v>1.4</v>
      </c>
      <c r="J17" s="162" t="n">
        <f aca="false">'Pattern Design'!K29/'Pattern Design'!K30</f>
        <v>1.48888888888889</v>
      </c>
      <c r="K17" s="162" t="n">
        <f aca="false">'Pattern Design'!L29/'Pattern Design'!L30</f>
        <v>1.31666666666667</v>
      </c>
      <c r="L17" s="162" t="n">
        <f aca="false">'Pattern Design'!M29/'Pattern Design'!M30</f>
        <v>1.5</v>
      </c>
      <c r="M17" s="162" t="n">
        <f aca="false">'Pattern Design'!N29/'Pattern Design'!N30</f>
        <v>1.5</v>
      </c>
      <c r="N17" s="162" t="n">
        <f aca="false">'Pattern Design'!O29/'Pattern Design'!O30</f>
        <v>1.5</v>
      </c>
      <c r="O17" s="162" t="n">
        <f aca="false">'Pattern Design'!P29/'Pattern Design'!P30</f>
        <v>1.5</v>
      </c>
      <c r="P17" s="162" t="n">
        <f aca="false">'Pattern Design'!Q29/'Pattern Design'!Q30</f>
        <v>1.5</v>
      </c>
      <c r="Q17" s="162" t="n">
        <f aca="false">'Pattern Design'!R29/'Pattern Design'!R30</f>
        <v>1.5</v>
      </c>
      <c r="R17" s="162" t="n">
        <f aca="false">'Pattern Design'!S29/'Pattern Design'!S30</f>
        <v>1.5</v>
      </c>
      <c r="S17" s="162" t="n">
        <f aca="false">'Pattern Design'!T29/'Pattern Design'!T30</f>
        <v>1.5</v>
      </c>
      <c r="T17" s="162" t="n">
        <f aca="false">'Pattern Design'!U29/'Pattern Design'!U30</f>
        <v>1.5</v>
      </c>
      <c r="U17" s="162" t="n">
        <f aca="false">'Pattern Design'!V29/'Pattern Design'!V30</f>
        <v>1.5</v>
      </c>
      <c r="V17" s="162" t="n">
        <f aca="false">'Pattern Design'!W29/'Pattern Design'!W30</f>
        <v>1.5</v>
      </c>
      <c r="W17" s="162" t="n">
        <f aca="false">'Pattern Design'!X29/'Pattern Design'!X30</f>
        <v>1.5</v>
      </c>
      <c r="X17" s="162" t="n">
        <f aca="false">'Pattern Design'!Y29/'Pattern Design'!Y30</f>
        <v>1.5</v>
      </c>
      <c r="Y17" s="162" t="n">
        <f aca="false">'Pattern Design'!Z29/'Pattern Design'!Z30</f>
        <v>1.5</v>
      </c>
      <c r="Z17" s="162" t="n">
        <f aca="false">'Pattern Design'!AA29/'Pattern Design'!AA30</f>
        <v>1.5</v>
      </c>
      <c r="AA17" s="162" t="n">
        <f aca="false">'Pattern Design'!AB29/'Pattern Design'!AB30</f>
        <v>1.5</v>
      </c>
      <c r="AB17" s="162" t="n">
        <f aca="false">'Pattern Design'!AC29/'Pattern Design'!AC30</f>
        <v>1.5</v>
      </c>
      <c r="AC17" s="162" t="n">
        <f aca="false">'Pattern Design'!AD29/'Pattern Design'!AD30</f>
        <v>1.5</v>
      </c>
      <c r="AD17" s="162" t="n">
        <f aca="false">'Pattern Design'!AE29/'Pattern Design'!AE30</f>
        <v>1.5</v>
      </c>
      <c r="AE17" s="162" t="n">
        <f aca="false">'Pattern Design'!AF29/'Pattern Design'!AF30</f>
        <v>1.31666666666667</v>
      </c>
      <c r="AF17" s="162" t="n">
        <f aca="false">'Pattern Design'!AG29/'Pattern Design'!AG30</f>
        <v>1.48888888888889</v>
      </c>
      <c r="AG17" s="162" t="n">
        <f aca="false">'Pattern Design'!AH29/'Pattern Design'!AH30</f>
        <v>1.4</v>
      </c>
      <c r="AH17" s="162" t="n">
        <f aca="false">'Pattern Design'!AI29/'Pattern Design'!AI30</f>
        <v>1.76</v>
      </c>
      <c r="AI17" s="162" t="n">
        <f aca="false">'Pattern Design'!AJ29/'Pattern Design'!AJ30</f>
        <v>1.5</v>
      </c>
      <c r="AJ17" s="162" t="n">
        <f aca="false">'Pattern Design'!AK29/'Pattern Design'!AK30</f>
        <v>1.5</v>
      </c>
      <c r="AK17" s="162" t="n">
        <f aca="false">'Pattern Design'!AL29/'Pattern Design'!AL30</f>
        <v>2</v>
      </c>
      <c r="AL17" s="162" t="n">
        <f aca="false">'Pattern Design'!AM29/'Pattern Design'!AM30</f>
        <v>2</v>
      </c>
      <c r="AM17" s="162" t="n">
        <f aca="false">'Pattern Design'!AN29/'Pattern Design'!AN30</f>
        <v>5</v>
      </c>
      <c r="AN17" s="163" t="n">
        <f aca="false">'Pattern Design'!AO29/'Pattern Design'!AO30</f>
        <v>5</v>
      </c>
    </row>
    <row r="18" customFormat="false" ht="27" hidden="false" customHeight="true" outlineLevel="0" collapsed="false">
      <c r="A18" s="164" t="n">
        <v>3</v>
      </c>
      <c r="B18" s="165" t="e">
        <f aca="false">'Pattern Design'!C29/'Pattern Design'!C31</f>
        <v>#DIV/0!</v>
      </c>
      <c r="C18" s="166" t="e">
        <f aca="false">'Pattern Design'!D29/'Pattern Design'!D31</f>
        <v>#DIV/0!</v>
      </c>
      <c r="D18" s="166" t="n">
        <f aca="false">'Pattern Design'!E29/'Pattern Design'!E31</f>
        <v>3.33333333333333</v>
      </c>
      <c r="E18" s="166" t="n">
        <f aca="false">'Pattern Design'!F29/'Pattern Design'!F31</f>
        <v>3.33333333333333</v>
      </c>
      <c r="F18" s="166" t="n">
        <f aca="false">'Pattern Design'!G29/'Pattern Design'!G31</f>
        <v>5</v>
      </c>
      <c r="G18" s="166" t="n">
        <f aca="false">'Pattern Design'!H29/'Pattern Design'!H31</f>
        <v>3</v>
      </c>
      <c r="H18" s="166" t="n">
        <f aca="false">'Pattern Design'!I29/'Pattern Design'!I31</f>
        <v>4.4</v>
      </c>
      <c r="I18" s="166" t="n">
        <f aca="false">'Pattern Design'!J29/'Pattern Design'!J31</f>
        <v>2.8</v>
      </c>
      <c r="J18" s="166" t="n">
        <f aca="false">'Pattern Design'!K29/'Pattern Design'!K31</f>
        <v>3.35</v>
      </c>
      <c r="K18" s="166" t="n">
        <f aca="false">'Pattern Design'!L29/'Pattern Design'!L31</f>
        <v>2.63333333333333</v>
      </c>
      <c r="L18" s="166" t="n">
        <f aca="false">'Pattern Design'!M29/'Pattern Design'!M31</f>
        <v>2.57142857142857</v>
      </c>
      <c r="M18" s="166" t="n">
        <f aca="false">'Pattern Design'!N29/'Pattern Design'!N31</f>
        <v>2.25</v>
      </c>
      <c r="N18" s="166" t="n">
        <f aca="false">'Pattern Design'!O29/'Pattern Design'!O31</f>
        <v>2.25</v>
      </c>
      <c r="O18" s="166" t="n">
        <f aca="false">'Pattern Design'!P29/'Pattern Design'!P31</f>
        <v>2.25</v>
      </c>
      <c r="P18" s="166" t="n">
        <f aca="false">'Pattern Design'!Q29/'Pattern Design'!Q31</f>
        <v>2.25</v>
      </c>
      <c r="Q18" s="166" t="n">
        <f aca="false">'Pattern Design'!R29/'Pattern Design'!R31</f>
        <v>2.25</v>
      </c>
      <c r="R18" s="166" t="n">
        <f aca="false">'Pattern Design'!S29/'Pattern Design'!S31</f>
        <v>2.25</v>
      </c>
      <c r="S18" s="166" t="n">
        <f aca="false">'Pattern Design'!T29/'Pattern Design'!T31</f>
        <v>2.25</v>
      </c>
      <c r="T18" s="166" t="n">
        <f aca="false">'Pattern Design'!U29/'Pattern Design'!U31</f>
        <v>2.25</v>
      </c>
      <c r="U18" s="166" t="n">
        <f aca="false">'Pattern Design'!V29/'Pattern Design'!V31</f>
        <v>2.25</v>
      </c>
      <c r="V18" s="166" t="n">
        <f aca="false">'Pattern Design'!W29/'Pattern Design'!W31</f>
        <v>2.25</v>
      </c>
      <c r="W18" s="166" t="n">
        <f aca="false">'Pattern Design'!X29/'Pattern Design'!X31</f>
        <v>2.25</v>
      </c>
      <c r="X18" s="166" t="n">
        <f aca="false">'Pattern Design'!Y29/'Pattern Design'!Y31</f>
        <v>2.25</v>
      </c>
      <c r="Y18" s="166" t="n">
        <f aca="false">'Pattern Design'!Z29/'Pattern Design'!Z31</f>
        <v>2.25</v>
      </c>
      <c r="Z18" s="166" t="n">
        <f aca="false">'Pattern Design'!AA29/'Pattern Design'!AA31</f>
        <v>2.25</v>
      </c>
      <c r="AA18" s="166" t="n">
        <f aca="false">'Pattern Design'!AB29/'Pattern Design'!AB31</f>
        <v>2.25</v>
      </c>
      <c r="AB18" s="166" t="n">
        <f aca="false">'Pattern Design'!AC29/'Pattern Design'!AC31</f>
        <v>2.25</v>
      </c>
      <c r="AC18" s="166" t="n">
        <f aca="false">'Pattern Design'!AD29/'Pattern Design'!AD31</f>
        <v>2.25</v>
      </c>
      <c r="AD18" s="166" t="n">
        <f aca="false">'Pattern Design'!AE29/'Pattern Design'!AE31</f>
        <v>2.57142857142857</v>
      </c>
      <c r="AE18" s="166" t="n">
        <f aca="false">'Pattern Design'!AF29/'Pattern Design'!AF31</f>
        <v>2.63333333333333</v>
      </c>
      <c r="AF18" s="166" t="n">
        <f aca="false">'Pattern Design'!AG29/'Pattern Design'!AG31</f>
        <v>3.35</v>
      </c>
      <c r="AG18" s="166" t="n">
        <f aca="false">'Pattern Design'!AH29/'Pattern Design'!AH31</f>
        <v>2.8</v>
      </c>
      <c r="AH18" s="166" t="n">
        <f aca="false">'Pattern Design'!AI29/'Pattern Design'!AI31</f>
        <v>4.4</v>
      </c>
      <c r="AI18" s="166" t="n">
        <f aca="false">'Pattern Design'!AJ29/'Pattern Design'!AJ31</f>
        <v>3</v>
      </c>
      <c r="AJ18" s="166" t="n">
        <f aca="false">'Pattern Design'!AK29/'Pattern Design'!AK31</f>
        <v>5</v>
      </c>
      <c r="AK18" s="166" t="n">
        <f aca="false">'Pattern Design'!AL29/'Pattern Design'!AL31</f>
        <v>3.33333333333333</v>
      </c>
      <c r="AL18" s="166" t="n">
        <f aca="false">'Pattern Design'!AM29/'Pattern Design'!AM31</f>
        <v>3.33333333333333</v>
      </c>
      <c r="AM18" s="166" t="e">
        <f aca="false">'Pattern Design'!AN29/'Pattern Design'!AN31</f>
        <v>#DIV/0!</v>
      </c>
      <c r="AN18" s="167" t="e">
        <f aca="false">'Pattern Design'!AO29/'Pattern Design'!AO31</f>
        <v>#DIV/0!</v>
      </c>
    </row>
    <row r="19" customFormat="false" ht="27" hidden="false" customHeight="true" outlineLevel="0" collapsed="false">
      <c r="A19" s="164" t="n">
        <v>4</v>
      </c>
      <c r="B19" s="165" t="e">
        <f aca="false">'Pattern Design'!C29/'Pattern Design'!C32</f>
        <v>#DIV/0!</v>
      </c>
      <c r="C19" s="166" t="e">
        <f aca="false">'Pattern Design'!D29/'Pattern Design'!D32</f>
        <v>#DIV/0!</v>
      </c>
      <c r="D19" s="166" t="n">
        <f aca="false">'Pattern Design'!E29/'Pattern Design'!E32</f>
        <v>6.66666666666667</v>
      </c>
      <c r="E19" s="166" t="n">
        <f aca="false">'Pattern Design'!F29/'Pattern Design'!F32</f>
        <v>6.66666666666667</v>
      </c>
      <c r="F19" s="166" t="n">
        <f aca="false">'Pattern Design'!G29/'Pattern Design'!G32</f>
        <v>10</v>
      </c>
      <c r="G19" s="166" t="n">
        <f aca="false">'Pattern Design'!H29/'Pattern Design'!H32</f>
        <v>6</v>
      </c>
      <c r="H19" s="166" t="n">
        <f aca="false">'Pattern Design'!I29/'Pattern Design'!I32</f>
        <v>8.8</v>
      </c>
      <c r="I19" s="166" t="n">
        <f aca="false">'Pattern Design'!J29/'Pattern Design'!J32</f>
        <v>4.66666666666667</v>
      </c>
      <c r="J19" s="166" t="n">
        <f aca="false">'Pattern Design'!K29/'Pattern Design'!K32</f>
        <v>3.72222222222222</v>
      </c>
      <c r="K19" s="166" t="n">
        <f aca="false">'Pattern Design'!L29/'Pattern Design'!L32</f>
        <v>3.59090909090909</v>
      </c>
      <c r="L19" s="166" t="n">
        <f aca="false">'Pattern Design'!M29/'Pattern Design'!M32</f>
        <v>3.75</v>
      </c>
      <c r="M19" s="166" t="n">
        <f aca="false">'Pattern Design'!N29/'Pattern Design'!N32</f>
        <v>3.75</v>
      </c>
      <c r="N19" s="166" t="n">
        <f aca="false">'Pattern Design'!O29/'Pattern Design'!O32</f>
        <v>3.75</v>
      </c>
      <c r="O19" s="166" t="n">
        <f aca="false">'Pattern Design'!P29/'Pattern Design'!P32</f>
        <v>3.75</v>
      </c>
      <c r="P19" s="166" t="n">
        <f aca="false">'Pattern Design'!Q29/'Pattern Design'!Q32</f>
        <v>3.75</v>
      </c>
      <c r="Q19" s="166" t="n">
        <f aca="false">'Pattern Design'!R29/'Pattern Design'!R32</f>
        <v>3.75</v>
      </c>
      <c r="R19" s="166" t="n">
        <f aca="false">'Pattern Design'!S29/'Pattern Design'!S32</f>
        <v>3.75</v>
      </c>
      <c r="S19" s="166" t="n">
        <f aca="false">'Pattern Design'!T29/'Pattern Design'!T32</f>
        <v>3.75</v>
      </c>
      <c r="T19" s="166" t="n">
        <f aca="false">'Pattern Design'!U29/'Pattern Design'!U32</f>
        <v>3.75</v>
      </c>
      <c r="U19" s="166" t="n">
        <f aca="false">'Pattern Design'!V29/'Pattern Design'!V32</f>
        <v>3.75</v>
      </c>
      <c r="V19" s="166" t="n">
        <f aca="false">'Pattern Design'!W29/'Pattern Design'!W32</f>
        <v>3.75</v>
      </c>
      <c r="W19" s="166" t="n">
        <f aca="false">'Pattern Design'!X29/'Pattern Design'!X32</f>
        <v>3.75</v>
      </c>
      <c r="X19" s="166" t="n">
        <f aca="false">'Pattern Design'!Y29/'Pattern Design'!Y32</f>
        <v>3.75</v>
      </c>
      <c r="Y19" s="166" t="n">
        <f aca="false">'Pattern Design'!Z29/'Pattern Design'!Z32</f>
        <v>3.75</v>
      </c>
      <c r="Z19" s="166" t="n">
        <f aca="false">'Pattern Design'!AA29/'Pattern Design'!AA32</f>
        <v>3.75</v>
      </c>
      <c r="AA19" s="166" t="n">
        <f aca="false">'Pattern Design'!AB29/'Pattern Design'!AB32</f>
        <v>3.75</v>
      </c>
      <c r="AB19" s="166" t="n">
        <f aca="false">'Pattern Design'!AC29/'Pattern Design'!AC32</f>
        <v>3.75</v>
      </c>
      <c r="AC19" s="166" t="n">
        <f aca="false">'Pattern Design'!AD29/'Pattern Design'!AD32</f>
        <v>3.75</v>
      </c>
      <c r="AD19" s="166" t="n">
        <f aca="false">'Pattern Design'!AE29/'Pattern Design'!AE32</f>
        <v>3.75</v>
      </c>
      <c r="AE19" s="166" t="n">
        <f aca="false">'Pattern Design'!AF29/'Pattern Design'!AF32</f>
        <v>3.59090909090909</v>
      </c>
      <c r="AF19" s="166" t="n">
        <f aca="false">'Pattern Design'!AG29/'Pattern Design'!AG32</f>
        <v>3.72222222222222</v>
      </c>
      <c r="AG19" s="166" t="n">
        <f aca="false">'Pattern Design'!AH29/'Pattern Design'!AH32</f>
        <v>4.66666666666667</v>
      </c>
      <c r="AH19" s="166" t="n">
        <f aca="false">'Pattern Design'!AI29/'Pattern Design'!AI32</f>
        <v>8.8</v>
      </c>
      <c r="AI19" s="166" t="n">
        <f aca="false">'Pattern Design'!AJ29/'Pattern Design'!AJ32</f>
        <v>6</v>
      </c>
      <c r="AJ19" s="166" t="n">
        <f aca="false">'Pattern Design'!AK29/'Pattern Design'!AK32</f>
        <v>10</v>
      </c>
      <c r="AK19" s="166" t="n">
        <f aca="false">'Pattern Design'!AL29/'Pattern Design'!AL32</f>
        <v>6.66666666666667</v>
      </c>
      <c r="AL19" s="166" t="n">
        <f aca="false">'Pattern Design'!AM29/'Pattern Design'!AM32</f>
        <v>6.66666666666667</v>
      </c>
      <c r="AM19" s="166" t="e">
        <f aca="false">'Pattern Design'!AN29/'Pattern Design'!AN32</f>
        <v>#DIV/0!</v>
      </c>
      <c r="AN19" s="167" t="e">
        <f aca="false">'Pattern Design'!AO29/'Pattern Design'!AO32</f>
        <v>#DIV/0!</v>
      </c>
    </row>
    <row r="20" customFormat="false" ht="27" hidden="false" customHeight="true" outlineLevel="0" collapsed="false">
      <c r="A20" s="164" t="n">
        <v>5</v>
      </c>
      <c r="B20" s="165" t="e">
        <f aca="false">'Pattern Design'!C29/'Pattern Design'!C33</f>
        <v>#DIV/0!</v>
      </c>
      <c r="C20" s="166" t="e">
        <f aca="false">'Pattern Design'!D29/'Pattern Design'!D33</f>
        <v>#DIV/0!</v>
      </c>
      <c r="D20" s="166" t="e">
        <f aca="false">'Pattern Design'!E29/'Pattern Design'!E33</f>
        <v>#DIV/0!</v>
      </c>
      <c r="E20" s="166" t="e">
        <f aca="false">'Pattern Design'!F29/'Pattern Design'!F33</f>
        <v>#DIV/0!</v>
      </c>
      <c r="F20" s="166" t="e">
        <f aca="false">'Pattern Design'!G29/'Pattern Design'!G33</f>
        <v>#DIV/0!</v>
      </c>
      <c r="G20" s="166" t="n">
        <f aca="false">'Pattern Design'!H29/'Pattern Design'!H33</f>
        <v>10</v>
      </c>
      <c r="H20" s="166" t="n">
        <f aca="false">'Pattern Design'!I29/'Pattern Design'!I33</f>
        <v>14.6666666666667</v>
      </c>
      <c r="I20" s="166" t="n">
        <f aca="false">'Pattern Design'!J29/'Pattern Design'!J33</f>
        <v>18.6666666666667</v>
      </c>
      <c r="J20" s="166" t="n">
        <f aca="false">'Pattern Design'!K29/'Pattern Design'!K33</f>
        <v>22.3333333333333</v>
      </c>
      <c r="K20" s="166" t="n">
        <f aca="false">'Pattern Design'!L29/'Pattern Design'!L33</f>
        <v>26.3333333333333</v>
      </c>
      <c r="L20" s="166" t="n">
        <f aca="false">'Pattern Design'!M29/'Pattern Design'!M33</f>
        <v>30</v>
      </c>
      <c r="M20" s="166" t="n">
        <f aca="false">'Pattern Design'!N29/'Pattern Design'!N33</f>
        <v>30</v>
      </c>
      <c r="N20" s="166" t="n">
        <f aca="false">'Pattern Design'!O29/'Pattern Design'!O33</f>
        <v>30</v>
      </c>
      <c r="O20" s="166" t="n">
        <f aca="false">'Pattern Design'!P29/'Pattern Design'!P33</f>
        <v>30</v>
      </c>
      <c r="P20" s="166" t="n">
        <f aca="false">'Pattern Design'!Q29/'Pattern Design'!Q33</f>
        <v>30</v>
      </c>
      <c r="Q20" s="166" t="n">
        <f aca="false">'Pattern Design'!R29/'Pattern Design'!R33</f>
        <v>30</v>
      </c>
      <c r="R20" s="166" t="n">
        <f aca="false">'Pattern Design'!S29/'Pattern Design'!S33</f>
        <v>30</v>
      </c>
      <c r="S20" s="166" t="n">
        <f aca="false">'Pattern Design'!T29/'Pattern Design'!T33</f>
        <v>30</v>
      </c>
      <c r="T20" s="166" t="n">
        <f aca="false">'Pattern Design'!U29/'Pattern Design'!U33</f>
        <v>30</v>
      </c>
      <c r="U20" s="166" t="n">
        <f aca="false">'Pattern Design'!V29/'Pattern Design'!V33</f>
        <v>30</v>
      </c>
      <c r="V20" s="166" t="n">
        <f aca="false">'Pattern Design'!W29/'Pattern Design'!W33</f>
        <v>30</v>
      </c>
      <c r="W20" s="166" t="n">
        <f aca="false">'Pattern Design'!X29/'Pattern Design'!X33</f>
        <v>30</v>
      </c>
      <c r="X20" s="166" t="n">
        <f aca="false">'Pattern Design'!Y29/'Pattern Design'!Y33</f>
        <v>30</v>
      </c>
      <c r="Y20" s="166" t="n">
        <f aca="false">'Pattern Design'!Z29/'Pattern Design'!Z33</f>
        <v>30</v>
      </c>
      <c r="Z20" s="166" t="n">
        <f aca="false">'Pattern Design'!AA29/'Pattern Design'!AA33</f>
        <v>30</v>
      </c>
      <c r="AA20" s="166" t="n">
        <f aca="false">'Pattern Design'!AB29/'Pattern Design'!AB33</f>
        <v>30</v>
      </c>
      <c r="AB20" s="166" t="n">
        <f aca="false">'Pattern Design'!AC29/'Pattern Design'!AC33</f>
        <v>30</v>
      </c>
      <c r="AC20" s="166" t="n">
        <f aca="false">'Pattern Design'!AD29/'Pattern Design'!AD33</f>
        <v>30</v>
      </c>
      <c r="AD20" s="166" t="n">
        <f aca="false">'Pattern Design'!AE29/'Pattern Design'!AE33</f>
        <v>30</v>
      </c>
      <c r="AE20" s="166" t="n">
        <f aca="false">'Pattern Design'!AF29/'Pattern Design'!AF33</f>
        <v>26.3333333333333</v>
      </c>
      <c r="AF20" s="166" t="n">
        <f aca="false">'Pattern Design'!AG29/'Pattern Design'!AG33</f>
        <v>22.3333333333333</v>
      </c>
      <c r="AG20" s="166" t="n">
        <f aca="false">'Pattern Design'!AH29/'Pattern Design'!AH33</f>
        <v>18.6666666666667</v>
      </c>
      <c r="AH20" s="166" t="n">
        <f aca="false">'Pattern Design'!AI29/'Pattern Design'!AI33</f>
        <v>14.6666666666667</v>
      </c>
      <c r="AI20" s="166" t="n">
        <f aca="false">'Pattern Design'!AJ29/'Pattern Design'!AJ33</f>
        <v>10</v>
      </c>
      <c r="AJ20" s="166" t="e">
        <f aca="false">'Pattern Design'!AK29/'Pattern Design'!AK33</f>
        <v>#DIV/0!</v>
      </c>
      <c r="AK20" s="166" t="e">
        <f aca="false">'Pattern Design'!AL29/'Pattern Design'!AL33</f>
        <v>#DIV/0!</v>
      </c>
      <c r="AL20" s="166" t="e">
        <f aca="false">'Pattern Design'!AM29/'Pattern Design'!AM33</f>
        <v>#DIV/0!</v>
      </c>
      <c r="AM20" s="166" t="e">
        <f aca="false">'Pattern Design'!AN29/'Pattern Design'!AN33</f>
        <v>#DIV/0!</v>
      </c>
      <c r="AN20" s="167" t="e">
        <f aca="false">'Pattern Design'!AO29/'Pattern Design'!AO33</f>
        <v>#DIV/0!</v>
      </c>
    </row>
    <row r="21" customFormat="false" ht="27" hidden="false" customHeight="true" outlineLevel="0" collapsed="false">
      <c r="A21" s="164" t="n">
        <v>6</v>
      </c>
      <c r="B21" s="165" t="e">
        <f aca="false">'Pattern Design'!C29/'Pattern Design'!C34</f>
        <v>#DIV/0!</v>
      </c>
      <c r="C21" s="168" t="e">
        <f aca="false">'Pattern Design'!D29/'Pattern Design'!D34</f>
        <v>#DIV/0!</v>
      </c>
      <c r="D21" s="168" t="e">
        <f aca="false">'Pattern Design'!E29/'Pattern Design'!E34</f>
        <v>#DIV/0!</v>
      </c>
      <c r="E21" s="168" t="e">
        <f aca="false">'Pattern Design'!F29/'Pattern Design'!F34</f>
        <v>#DIV/0!</v>
      </c>
      <c r="F21" s="168" t="e">
        <f aca="false">'Pattern Design'!G29/'Pattern Design'!G34</f>
        <v>#DIV/0!</v>
      </c>
      <c r="G21" s="168" t="e">
        <f aca="false">'Pattern Design'!H29/'Pattern Design'!H34</f>
        <v>#DIV/0!</v>
      </c>
      <c r="H21" s="168" t="e">
        <f aca="false">'Pattern Design'!I29/'Pattern Design'!I34</f>
        <v>#DIV/0!</v>
      </c>
      <c r="I21" s="168" t="e">
        <f aca="false">'Pattern Design'!J29/'Pattern Design'!J34</f>
        <v>#DIV/0!</v>
      </c>
      <c r="J21" s="168" t="e">
        <f aca="false">'Pattern Design'!K29/'Pattern Design'!K34</f>
        <v>#DIV/0!</v>
      </c>
      <c r="K21" s="168" t="e">
        <f aca="false">'Pattern Design'!L29/'Pattern Design'!L34</f>
        <v>#DIV/0!</v>
      </c>
      <c r="L21" s="168" t="e">
        <f aca="false">'Pattern Design'!M29/'Pattern Design'!M34</f>
        <v>#DIV/0!</v>
      </c>
      <c r="M21" s="168" t="e">
        <f aca="false">'Pattern Design'!N29/'Pattern Design'!N34</f>
        <v>#DIV/0!</v>
      </c>
      <c r="N21" s="168" t="e">
        <f aca="false">'Pattern Design'!O29/'Pattern Design'!O34</f>
        <v>#DIV/0!</v>
      </c>
      <c r="O21" s="168" t="e">
        <f aca="false">'Pattern Design'!P29/'Pattern Design'!P34</f>
        <v>#DIV/0!</v>
      </c>
      <c r="P21" s="168" t="e">
        <f aca="false">'Pattern Design'!Q29/'Pattern Design'!Q34</f>
        <v>#DIV/0!</v>
      </c>
      <c r="Q21" s="168" t="e">
        <f aca="false">'Pattern Design'!R29/'Pattern Design'!R34</f>
        <v>#DIV/0!</v>
      </c>
      <c r="R21" s="168" t="e">
        <f aca="false">'Pattern Design'!S29/'Pattern Design'!S34</f>
        <v>#DIV/0!</v>
      </c>
      <c r="S21" s="168" t="e">
        <f aca="false">'Pattern Design'!T29/'Pattern Design'!T34</f>
        <v>#DIV/0!</v>
      </c>
      <c r="T21" s="168" t="e">
        <f aca="false">'Pattern Design'!U29/'Pattern Design'!U34</f>
        <v>#DIV/0!</v>
      </c>
      <c r="U21" s="168" t="e">
        <f aca="false">'Pattern Design'!V29/'Pattern Design'!V34</f>
        <v>#DIV/0!</v>
      </c>
      <c r="V21" s="168" t="e">
        <f aca="false">'Pattern Design'!W29/'Pattern Design'!W34</f>
        <v>#DIV/0!</v>
      </c>
      <c r="W21" s="168" t="e">
        <f aca="false">'Pattern Design'!X29/'Pattern Design'!X34</f>
        <v>#DIV/0!</v>
      </c>
      <c r="X21" s="168" t="e">
        <f aca="false">'Pattern Design'!Y29/'Pattern Design'!Y34</f>
        <v>#DIV/0!</v>
      </c>
      <c r="Y21" s="168" t="e">
        <f aca="false">'Pattern Design'!Z29/'Pattern Design'!Z34</f>
        <v>#DIV/0!</v>
      </c>
      <c r="Z21" s="168" t="e">
        <f aca="false">'Pattern Design'!AA29/'Pattern Design'!AA34</f>
        <v>#DIV/0!</v>
      </c>
      <c r="AA21" s="168" t="e">
        <f aca="false">'Pattern Design'!AB29/'Pattern Design'!AB34</f>
        <v>#DIV/0!</v>
      </c>
      <c r="AB21" s="168" t="e">
        <f aca="false">'Pattern Design'!AC29/'Pattern Design'!AC34</f>
        <v>#DIV/0!</v>
      </c>
      <c r="AC21" s="168" t="e">
        <f aca="false">'Pattern Design'!AD29/'Pattern Design'!AD34</f>
        <v>#DIV/0!</v>
      </c>
      <c r="AD21" s="168" t="e">
        <f aca="false">'Pattern Design'!AE29/'Pattern Design'!AE34</f>
        <v>#DIV/0!</v>
      </c>
      <c r="AE21" s="168" t="e">
        <f aca="false">'Pattern Design'!AF29/'Pattern Design'!AF34</f>
        <v>#DIV/0!</v>
      </c>
      <c r="AF21" s="168" t="e">
        <f aca="false">'Pattern Design'!AG29/'Pattern Design'!AG34</f>
        <v>#DIV/0!</v>
      </c>
      <c r="AG21" s="168" t="e">
        <f aca="false">'Pattern Design'!AH29/'Pattern Design'!AH34</f>
        <v>#DIV/0!</v>
      </c>
      <c r="AH21" s="168" t="e">
        <f aca="false">'Pattern Design'!AI29/'Pattern Design'!AI34</f>
        <v>#DIV/0!</v>
      </c>
      <c r="AI21" s="168" t="e">
        <f aca="false">'Pattern Design'!AJ29/'Pattern Design'!AJ34</f>
        <v>#DIV/0!</v>
      </c>
      <c r="AJ21" s="168" t="e">
        <f aca="false">'Pattern Design'!AK29/'Pattern Design'!AK34</f>
        <v>#DIV/0!</v>
      </c>
      <c r="AK21" s="168" t="e">
        <f aca="false">'Pattern Design'!AL29/'Pattern Design'!AL34</f>
        <v>#DIV/0!</v>
      </c>
      <c r="AL21" s="168" t="e">
        <f aca="false">'Pattern Design'!AM29/'Pattern Design'!AM34</f>
        <v>#DIV/0!</v>
      </c>
      <c r="AM21" s="168" t="e">
        <f aca="false">'Pattern Design'!AN29/'Pattern Design'!AN34</f>
        <v>#DIV/0!</v>
      </c>
      <c r="AN21" s="169" t="e">
        <f aca="false">'Pattern Design'!AO29/'Pattern Design'!AO34</f>
        <v>#DIV/0!</v>
      </c>
    </row>
    <row r="22" customFormat="false" ht="27" hidden="false" customHeight="true" outlineLevel="0" collapsed="false">
      <c r="A22" s="164" t="n">
        <v>7</v>
      </c>
      <c r="B22" s="165" t="e">
        <f aca="false">'Pattern Design'!C29/'Pattern Design'!C35</f>
        <v>#DIV/0!</v>
      </c>
      <c r="C22" s="168" t="e">
        <f aca="false">'Pattern Design'!D29/'Pattern Design'!D35</f>
        <v>#DIV/0!</v>
      </c>
      <c r="D22" s="168" t="e">
        <f aca="false">'Pattern Design'!E29/'Pattern Design'!E35</f>
        <v>#DIV/0!</v>
      </c>
      <c r="E22" s="168" t="e">
        <f aca="false">'Pattern Design'!F29/'Pattern Design'!F35</f>
        <v>#DIV/0!</v>
      </c>
      <c r="F22" s="168" t="e">
        <f aca="false">'Pattern Design'!G29/'Pattern Design'!G35</f>
        <v>#DIV/0!</v>
      </c>
      <c r="G22" s="168" t="e">
        <f aca="false">'Pattern Design'!H29/'Pattern Design'!H35</f>
        <v>#DIV/0!</v>
      </c>
      <c r="H22" s="168" t="e">
        <f aca="false">'Pattern Design'!I29/'Pattern Design'!I35</f>
        <v>#DIV/0!</v>
      </c>
      <c r="I22" s="168" t="e">
        <f aca="false">'Pattern Design'!J29/'Pattern Design'!J35</f>
        <v>#DIV/0!</v>
      </c>
      <c r="J22" s="168" t="e">
        <f aca="false">'Pattern Design'!K29/'Pattern Design'!K35</f>
        <v>#DIV/0!</v>
      </c>
      <c r="K22" s="168" t="e">
        <f aca="false">'Pattern Design'!L29/'Pattern Design'!L35</f>
        <v>#DIV/0!</v>
      </c>
      <c r="L22" s="168" t="e">
        <f aca="false">'Pattern Design'!M29/'Pattern Design'!M35</f>
        <v>#DIV/0!</v>
      </c>
      <c r="M22" s="168" t="e">
        <f aca="false">'Pattern Design'!N29/'Pattern Design'!N35</f>
        <v>#DIV/0!</v>
      </c>
      <c r="N22" s="168" t="e">
        <f aca="false">'Pattern Design'!O29/'Pattern Design'!O35</f>
        <v>#DIV/0!</v>
      </c>
      <c r="O22" s="168" t="e">
        <f aca="false">'Pattern Design'!P29/'Pattern Design'!P35</f>
        <v>#DIV/0!</v>
      </c>
      <c r="P22" s="168" t="e">
        <f aca="false">'Pattern Design'!Q29/'Pattern Design'!Q35</f>
        <v>#DIV/0!</v>
      </c>
      <c r="Q22" s="168" t="e">
        <f aca="false">'Pattern Design'!R29/'Pattern Design'!R35</f>
        <v>#DIV/0!</v>
      </c>
      <c r="R22" s="168" t="e">
        <f aca="false">'Pattern Design'!S29/'Pattern Design'!S35</f>
        <v>#DIV/0!</v>
      </c>
      <c r="S22" s="168" t="e">
        <f aca="false">'Pattern Design'!T29/'Pattern Design'!T35</f>
        <v>#DIV/0!</v>
      </c>
      <c r="T22" s="168" t="e">
        <f aca="false">'Pattern Design'!U29/'Pattern Design'!U35</f>
        <v>#DIV/0!</v>
      </c>
      <c r="U22" s="168" t="e">
        <f aca="false">'Pattern Design'!V29/'Pattern Design'!V35</f>
        <v>#DIV/0!</v>
      </c>
      <c r="V22" s="168" t="e">
        <f aca="false">'Pattern Design'!W29/'Pattern Design'!W35</f>
        <v>#DIV/0!</v>
      </c>
      <c r="W22" s="168" t="e">
        <f aca="false">'Pattern Design'!X29/'Pattern Design'!X35</f>
        <v>#DIV/0!</v>
      </c>
      <c r="X22" s="168" t="e">
        <f aca="false">'Pattern Design'!Y29/'Pattern Design'!Y35</f>
        <v>#DIV/0!</v>
      </c>
      <c r="Y22" s="168" t="e">
        <f aca="false">'Pattern Design'!Z29/'Pattern Design'!Z35</f>
        <v>#DIV/0!</v>
      </c>
      <c r="Z22" s="168" t="e">
        <f aca="false">'Pattern Design'!AA29/'Pattern Design'!AA35</f>
        <v>#DIV/0!</v>
      </c>
      <c r="AA22" s="168" t="e">
        <f aca="false">'Pattern Design'!AB29/'Pattern Design'!AB35</f>
        <v>#DIV/0!</v>
      </c>
      <c r="AB22" s="168" t="e">
        <f aca="false">'Pattern Design'!AC29/'Pattern Design'!AC35</f>
        <v>#DIV/0!</v>
      </c>
      <c r="AC22" s="168" t="e">
        <f aca="false">'Pattern Design'!AD29/'Pattern Design'!AD35</f>
        <v>#DIV/0!</v>
      </c>
      <c r="AD22" s="168" t="e">
        <f aca="false">'Pattern Design'!AE29/'Pattern Design'!AE35</f>
        <v>#DIV/0!</v>
      </c>
      <c r="AE22" s="168" t="e">
        <f aca="false">'Pattern Design'!AF29/'Pattern Design'!AF35</f>
        <v>#DIV/0!</v>
      </c>
      <c r="AF22" s="168" t="e">
        <f aca="false">'Pattern Design'!AG29/'Pattern Design'!AG35</f>
        <v>#DIV/0!</v>
      </c>
      <c r="AG22" s="168" t="e">
        <f aca="false">'Pattern Design'!AH29/'Pattern Design'!AH35</f>
        <v>#DIV/0!</v>
      </c>
      <c r="AH22" s="168" t="e">
        <f aca="false">'Pattern Design'!AI29/'Pattern Design'!AI35</f>
        <v>#DIV/0!</v>
      </c>
      <c r="AI22" s="168" t="e">
        <f aca="false">'Pattern Design'!AJ29/'Pattern Design'!AJ35</f>
        <v>#DIV/0!</v>
      </c>
      <c r="AJ22" s="168" t="e">
        <f aca="false">'Pattern Design'!AK29/'Pattern Design'!AK35</f>
        <v>#DIV/0!</v>
      </c>
      <c r="AK22" s="168" t="e">
        <f aca="false">'Pattern Design'!AL29/'Pattern Design'!AL35</f>
        <v>#DIV/0!</v>
      </c>
      <c r="AL22" s="168" t="e">
        <f aca="false">'Pattern Design'!AM29/'Pattern Design'!AM35</f>
        <v>#DIV/0!</v>
      </c>
      <c r="AM22" s="168" t="e">
        <f aca="false">'Pattern Design'!AN29/'Pattern Design'!AN35</f>
        <v>#DIV/0!</v>
      </c>
      <c r="AN22" s="169" t="e">
        <f aca="false">'Pattern Design'!AO29/'Pattern Design'!AO35</f>
        <v>#DIV/0!</v>
      </c>
    </row>
    <row r="23" customFormat="false" ht="27" hidden="false" customHeight="true" outlineLevel="0" collapsed="false">
      <c r="A23" s="170" t="n">
        <v>8</v>
      </c>
      <c r="B23" s="171" t="e">
        <f aca="false">'Pattern Design'!C29/'Pattern Design'!C36</f>
        <v>#DIV/0!</v>
      </c>
      <c r="C23" s="172" t="e">
        <f aca="false">'Pattern Design'!D29/'Pattern Design'!D36</f>
        <v>#DIV/0!</v>
      </c>
      <c r="D23" s="172" t="e">
        <f aca="false">'Pattern Design'!E29/'Pattern Design'!E36</f>
        <v>#DIV/0!</v>
      </c>
      <c r="E23" s="172" t="e">
        <f aca="false">'Pattern Design'!F29/'Pattern Design'!F36</f>
        <v>#DIV/0!</v>
      </c>
      <c r="F23" s="172" t="e">
        <f aca="false">'Pattern Design'!G29/'Pattern Design'!G36</f>
        <v>#DIV/0!</v>
      </c>
      <c r="G23" s="172" t="e">
        <f aca="false">'Pattern Design'!H29/'Pattern Design'!H36</f>
        <v>#DIV/0!</v>
      </c>
      <c r="H23" s="172" t="e">
        <f aca="false">'Pattern Design'!I29/'Pattern Design'!I36</f>
        <v>#DIV/0!</v>
      </c>
      <c r="I23" s="172" t="e">
        <f aca="false">'Pattern Design'!J29/'Pattern Design'!J36</f>
        <v>#DIV/0!</v>
      </c>
      <c r="J23" s="172" t="e">
        <f aca="false">'Pattern Design'!K29/'Pattern Design'!K36</f>
        <v>#DIV/0!</v>
      </c>
      <c r="K23" s="172" t="e">
        <f aca="false">'Pattern Design'!L29/'Pattern Design'!L36</f>
        <v>#DIV/0!</v>
      </c>
      <c r="L23" s="172" t="e">
        <f aca="false">'Pattern Design'!M29/'Pattern Design'!M36</f>
        <v>#DIV/0!</v>
      </c>
      <c r="M23" s="172" t="e">
        <f aca="false">'Pattern Design'!N29/'Pattern Design'!N36</f>
        <v>#DIV/0!</v>
      </c>
      <c r="N23" s="172" t="e">
        <f aca="false">'Pattern Design'!O29/'Pattern Design'!O36</f>
        <v>#DIV/0!</v>
      </c>
      <c r="O23" s="172" t="e">
        <f aca="false">'Pattern Design'!P29/'Pattern Design'!P36</f>
        <v>#DIV/0!</v>
      </c>
      <c r="P23" s="172" t="e">
        <f aca="false">'Pattern Design'!Q29/'Pattern Design'!Q36</f>
        <v>#DIV/0!</v>
      </c>
      <c r="Q23" s="172" t="e">
        <f aca="false">'Pattern Design'!R29/'Pattern Design'!R36</f>
        <v>#DIV/0!</v>
      </c>
      <c r="R23" s="172" t="e">
        <f aca="false">'Pattern Design'!S29/'Pattern Design'!S36</f>
        <v>#DIV/0!</v>
      </c>
      <c r="S23" s="172" t="e">
        <f aca="false">'Pattern Design'!T29/'Pattern Design'!T36</f>
        <v>#DIV/0!</v>
      </c>
      <c r="T23" s="172" t="e">
        <f aca="false">'Pattern Design'!U29/'Pattern Design'!U36</f>
        <v>#DIV/0!</v>
      </c>
      <c r="U23" s="172" t="e">
        <f aca="false">'Pattern Design'!V29/'Pattern Design'!V36</f>
        <v>#DIV/0!</v>
      </c>
      <c r="V23" s="172" t="e">
        <f aca="false">'Pattern Design'!W29/'Pattern Design'!W36</f>
        <v>#DIV/0!</v>
      </c>
      <c r="W23" s="172" t="e">
        <f aca="false">'Pattern Design'!X29/'Pattern Design'!X36</f>
        <v>#DIV/0!</v>
      </c>
      <c r="X23" s="172" t="e">
        <f aca="false">'Pattern Design'!Y29/'Pattern Design'!Y36</f>
        <v>#DIV/0!</v>
      </c>
      <c r="Y23" s="172" t="e">
        <f aca="false">'Pattern Design'!Z29/'Pattern Design'!Z36</f>
        <v>#DIV/0!</v>
      </c>
      <c r="Z23" s="172" t="e">
        <f aca="false">'Pattern Design'!AA29/'Pattern Design'!AA36</f>
        <v>#DIV/0!</v>
      </c>
      <c r="AA23" s="172" t="e">
        <f aca="false">'Pattern Design'!AB29/'Pattern Design'!AB36</f>
        <v>#DIV/0!</v>
      </c>
      <c r="AB23" s="172" t="e">
        <f aca="false">'Pattern Design'!AC29/'Pattern Design'!AC36</f>
        <v>#DIV/0!</v>
      </c>
      <c r="AC23" s="172" t="e">
        <f aca="false">'Pattern Design'!AD29/'Pattern Design'!AD36</f>
        <v>#DIV/0!</v>
      </c>
      <c r="AD23" s="172" t="e">
        <f aca="false">'Pattern Design'!AE29/'Pattern Design'!AE36</f>
        <v>#DIV/0!</v>
      </c>
      <c r="AE23" s="172" t="e">
        <f aca="false">'Pattern Design'!AF29/'Pattern Design'!AF36</f>
        <v>#DIV/0!</v>
      </c>
      <c r="AF23" s="172" t="e">
        <f aca="false">'Pattern Design'!AG29/'Pattern Design'!AG36</f>
        <v>#DIV/0!</v>
      </c>
      <c r="AG23" s="172" t="e">
        <f aca="false">'Pattern Design'!AH29/'Pattern Design'!AH36</f>
        <v>#DIV/0!</v>
      </c>
      <c r="AH23" s="172" t="e">
        <f aca="false">'Pattern Design'!AI29/'Pattern Design'!AI36</f>
        <v>#DIV/0!</v>
      </c>
      <c r="AI23" s="172" t="e">
        <f aca="false">'Pattern Design'!AJ29/'Pattern Design'!AJ36</f>
        <v>#DIV/0!</v>
      </c>
      <c r="AJ23" s="172" t="e">
        <f aca="false">'Pattern Design'!AK29/'Pattern Design'!AK36</f>
        <v>#DIV/0!</v>
      </c>
      <c r="AK23" s="172" t="e">
        <f aca="false">'Pattern Design'!AL29/'Pattern Design'!AL36</f>
        <v>#DIV/0!</v>
      </c>
      <c r="AL23" s="172" t="e">
        <f aca="false">'Pattern Design'!AM29/'Pattern Design'!AM36</f>
        <v>#DIV/0!</v>
      </c>
      <c r="AM23" s="172" t="e">
        <f aca="false">'Pattern Design'!AN29/'Pattern Design'!AN36</f>
        <v>#DIV/0!</v>
      </c>
      <c r="AN23" s="173" t="e">
        <f aca="false">'Pattern Design'!AO29/'Pattern Design'!AO36</f>
        <v>#DIV/0!</v>
      </c>
    </row>
    <row r="24" customFormat="false" ht="27" hidden="false" customHeight="true" outlineLevel="0" collapsed="false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3"/>
    </row>
    <row r="25" customFormat="false" ht="27" hidden="false" customHeight="true" outlineLevel="0" collapsed="false">
      <c r="A25" s="174" t="s">
        <v>158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6"/>
    </row>
  </sheetData>
  <sheetProtection sheet="true" password="c51d" objects="true" scenarios="true"/>
  <mergeCells count="41">
    <mergeCell ref="B2:I2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6:C6"/>
    <mergeCell ref="D6:E6"/>
    <mergeCell ref="F6:G6"/>
    <mergeCell ref="H6:I6"/>
    <mergeCell ref="Q6:Y9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3:H13"/>
    <mergeCell ref="N13:AB13"/>
    <mergeCell ref="B15:AN15"/>
    <mergeCell ref="A25:R25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Q48"/>
  <sheetViews>
    <sheetView showFormulas="false" showGridLines="true" showRowColHeaders="true" showZeros="true" rightToLeft="false" tabSelected="false" showOutlineSymbols="true" defaultGridColor="true" view="normal" topLeftCell="T28" colorId="64" zoomScale="100" zoomScaleNormal="100" zoomScalePageLayoutView="100" workbookViewId="0">
      <selection pane="topLeft" activeCell="S40" activeCellId="0" sqref="S40"/>
    </sheetView>
  </sheetViews>
  <sheetFormatPr defaultColWidth="8.7421875" defaultRowHeight="13.2" zeroHeight="false" outlineLevelRow="0" outlineLevelCol="0"/>
  <cols>
    <col collapsed="false" customWidth="true" hidden="false" outlineLevel="0" max="2" min="2" style="0" width="8.79"/>
    <col collapsed="false" customWidth="true" hidden="false" outlineLevel="0" max="4" min="4" style="0" width="8.79"/>
    <col collapsed="false" customWidth="true" hidden="false" outlineLevel="0" max="43" min="43" style="0" width="9.56"/>
  </cols>
  <sheetData>
    <row r="2" customFormat="false" ht="13.2" hidden="false" customHeight="false" outlineLevel="0" collapsed="false">
      <c r="A2" s="0" t="n">
        <v>16.7</v>
      </c>
      <c r="B2" s="0" t="s">
        <v>90</v>
      </c>
      <c r="C2" s="0" t="s">
        <v>91</v>
      </c>
      <c r="D2" s="0" t="s">
        <v>92</v>
      </c>
      <c r="E2" s="0" t="s">
        <v>93</v>
      </c>
      <c r="F2" s="0" t="s">
        <v>94</v>
      </c>
      <c r="G2" s="0" t="s">
        <v>95</v>
      </c>
      <c r="H2" s="0" t="s">
        <v>96</v>
      </c>
      <c r="I2" s="0" t="s">
        <v>97</v>
      </c>
      <c r="J2" s="0" t="s">
        <v>98</v>
      </c>
      <c r="K2" s="0" t="s">
        <v>99</v>
      </c>
      <c r="L2" s="0" t="s">
        <v>100</v>
      </c>
      <c r="M2" s="0" t="s">
        <v>101</v>
      </c>
      <c r="N2" s="0" t="s">
        <v>102</v>
      </c>
      <c r="O2" s="0" t="s">
        <v>103</v>
      </c>
      <c r="P2" s="0" t="s">
        <v>104</v>
      </c>
      <c r="Q2" s="0" t="s">
        <v>105</v>
      </c>
      <c r="R2" s="0" t="s">
        <v>106</v>
      </c>
      <c r="S2" s="0" t="s">
        <v>107</v>
      </c>
      <c r="T2" s="0" t="s">
        <v>108</v>
      </c>
      <c r="U2" s="0" t="s">
        <v>109</v>
      </c>
      <c r="V2" s="0" t="s">
        <v>110</v>
      </c>
      <c r="W2" s="0" t="s">
        <v>111</v>
      </c>
      <c r="X2" s="0" t="s">
        <v>112</v>
      </c>
      <c r="Y2" s="0" t="s">
        <v>113</v>
      </c>
      <c r="Z2" s="0" t="s">
        <v>114</v>
      </c>
      <c r="AA2" s="0" t="s">
        <v>115</v>
      </c>
      <c r="AB2" s="0" t="s">
        <v>116</v>
      </c>
      <c r="AC2" s="0" t="s">
        <v>117</v>
      </c>
      <c r="AD2" s="0" t="s">
        <v>118</v>
      </c>
      <c r="AE2" s="0" t="s">
        <v>119</v>
      </c>
      <c r="AF2" s="0" t="s">
        <v>120</v>
      </c>
      <c r="AG2" s="0" t="s">
        <v>121</v>
      </c>
      <c r="AH2" s="0" t="s">
        <v>122</v>
      </c>
      <c r="AI2" s="0" t="s">
        <v>123</v>
      </c>
      <c r="AJ2" s="0" t="s">
        <v>124</v>
      </c>
      <c r="AK2" s="0" t="s">
        <v>125</v>
      </c>
      <c r="AL2" s="0" t="s">
        <v>126</v>
      </c>
      <c r="AM2" s="0" t="s">
        <v>127</v>
      </c>
      <c r="AN2" s="0" t="s">
        <v>128</v>
      </c>
    </row>
    <row r="3" customFormat="false" ht="13.2" hidden="false" customHeight="false" outlineLevel="0" collapsed="false">
      <c r="A3" s="0" t="n">
        <f aca="false">'Pattern Design'!G21</f>
        <v>9</v>
      </c>
      <c r="B3" s="177" t="n">
        <f aca="false">IF('Pattern Design'!C29&lt;3,0,'Pattern Design'!C29/16.7)</f>
        <v>0.898203592814371</v>
      </c>
      <c r="C3" s="177" t="n">
        <f aca="false">IF('Pattern Design'!D29&lt;3,0,'Pattern Design'!D29/16.7)</f>
        <v>0.898203592814371</v>
      </c>
      <c r="D3" s="177" t="n">
        <f aca="false">IF('Pattern Design'!E29&lt;3,0,'Pattern Design'!E29/16.7)</f>
        <v>1.19760479041916</v>
      </c>
      <c r="E3" s="177" t="n">
        <f aca="false">IF('Pattern Design'!F29&lt;3,0,'Pattern Design'!F29/16.7)</f>
        <v>1.19760479041916</v>
      </c>
      <c r="F3" s="177" t="n">
        <f aca="false">IF('Pattern Design'!G29&lt;3,0,'Pattern Design'!G29/16.7)</f>
        <v>1.79640718562874</v>
      </c>
      <c r="G3" s="177" t="n">
        <f aca="false">IF('Pattern Design'!H29&lt;3,0,'Pattern Design'!H29/16.7)</f>
        <v>1.79640718562874</v>
      </c>
      <c r="H3" s="177" t="n">
        <f aca="false">IF('Pattern Design'!I29&lt;3,0,'Pattern Design'!I29/16.7)</f>
        <v>2.63473053892216</v>
      </c>
      <c r="I3" s="177" t="n">
        <f aca="false">IF('Pattern Design'!J29&lt;3,0,'Pattern Design'!J29/16.7)</f>
        <v>3.35329341317365</v>
      </c>
      <c r="J3" s="177" t="n">
        <f aca="false">IF('Pattern Design'!K29&lt;3,0,'Pattern Design'!K29/16.7)</f>
        <v>4.01197604790419</v>
      </c>
      <c r="K3" s="177" t="n">
        <f aca="false">IF('Pattern Design'!L29&lt;3,0,'Pattern Design'!L29/16.7)</f>
        <v>4.73053892215569</v>
      </c>
      <c r="L3" s="177" t="n">
        <f aca="false">IF('Pattern Design'!M29&lt;3,0,'Pattern Design'!M29/16.7)</f>
        <v>5.38922155688623</v>
      </c>
      <c r="M3" s="177" t="n">
        <f aca="false">IF('Pattern Design'!N29&lt;3,0,'Pattern Design'!N29/16.7)</f>
        <v>5.38922155688623</v>
      </c>
      <c r="N3" s="177" t="n">
        <f aca="false">IF('Pattern Design'!O29&lt;3,0,'Pattern Design'!O29/16.7)</f>
        <v>5.38922155688623</v>
      </c>
      <c r="O3" s="177" t="n">
        <f aca="false">IF('Pattern Design'!P29&lt;3,0,'Pattern Design'!P29/16.7)</f>
        <v>5.38922155688623</v>
      </c>
      <c r="P3" s="177" t="n">
        <f aca="false">IF('Pattern Design'!Q29&lt;3,0,'Pattern Design'!Q29/16.7)</f>
        <v>5.38922155688623</v>
      </c>
      <c r="Q3" s="177" t="n">
        <f aca="false">IF('Pattern Design'!R29&lt;3,0,'Pattern Design'!R29/16.7)</f>
        <v>5.38922155688623</v>
      </c>
      <c r="R3" s="177" t="n">
        <f aca="false">IF('Pattern Design'!S29&lt;3,0,'Pattern Design'!S29/16.7)</f>
        <v>5.38922155688623</v>
      </c>
      <c r="S3" s="177" t="n">
        <f aca="false">IF('Pattern Design'!T29&lt;3,0,'Pattern Design'!T29/16.7)</f>
        <v>5.38922155688623</v>
      </c>
      <c r="T3" s="177" t="n">
        <f aca="false">IF('Pattern Design'!U29&lt;3,0,'Pattern Design'!U29/16.7)</f>
        <v>5.38922155688623</v>
      </c>
      <c r="U3" s="177" t="n">
        <f aca="false">IF('Pattern Design'!V29&lt;3,0,'Pattern Design'!V29/16.7)</f>
        <v>5.38922155688623</v>
      </c>
      <c r="V3" s="177" t="n">
        <f aca="false">IF('Pattern Design'!W29&lt;3,0,'Pattern Design'!W29/16.7)</f>
        <v>5.38922155688623</v>
      </c>
      <c r="W3" s="177" t="n">
        <f aca="false">IF('Pattern Design'!X29&lt;3,0,'Pattern Design'!X29/16.7)</f>
        <v>5.38922155688623</v>
      </c>
      <c r="X3" s="177" t="n">
        <f aca="false">IF('Pattern Design'!Y29&lt;3,0,'Pattern Design'!Y29/16.7)</f>
        <v>5.38922155688623</v>
      </c>
      <c r="Y3" s="177" t="n">
        <f aca="false">IF('Pattern Design'!Z29&lt;3,0,'Pattern Design'!Z29/16.7)</f>
        <v>5.38922155688623</v>
      </c>
      <c r="Z3" s="177" t="n">
        <f aca="false">IF('Pattern Design'!AA29&lt;3,0,'Pattern Design'!AA29/16.7)</f>
        <v>5.38922155688623</v>
      </c>
      <c r="AA3" s="177" t="n">
        <f aca="false">IF('Pattern Design'!AB29&lt;3,0,'Pattern Design'!AB29/16.7)</f>
        <v>5.38922155688623</v>
      </c>
      <c r="AB3" s="177" t="n">
        <f aca="false">IF('Pattern Design'!AC29&lt;3,0,'Pattern Design'!AC29/16.7)</f>
        <v>5.38922155688623</v>
      </c>
      <c r="AC3" s="177" t="n">
        <f aca="false">IF('Pattern Design'!AD29&lt;3,0,'Pattern Design'!AD29/16.7)</f>
        <v>5.38922155688623</v>
      </c>
      <c r="AD3" s="177" t="n">
        <f aca="false">IF('Pattern Design'!AE29&lt;3,0,'Pattern Design'!AE29/16.7)</f>
        <v>5.38922155688623</v>
      </c>
      <c r="AE3" s="177" t="n">
        <f aca="false">IF('Pattern Design'!AF29&lt;3,0,'Pattern Design'!AF29/16.7)</f>
        <v>4.73053892215569</v>
      </c>
      <c r="AF3" s="177" t="n">
        <f aca="false">IF('Pattern Design'!AG29&lt;3,0,'Pattern Design'!AG29/16.7)</f>
        <v>4.01197604790419</v>
      </c>
      <c r="AG3" s="177" t="n">
        <f aca="false">IF('Pattern Design'!AH29&lt;3,0,'Pattern Design'!AH29/16.7)</f>
        <v>3.35329341317365</v>
      </c>
      <c r="AH3" s="177" t="n">
        <f aca="false">IF('Pattern Design'!AI29&lt;3,0,'Pattern Design'!AI29/16.7)</f>
        <v>2.63473053892216</v>
      </c>
      <c r="AI3" s="177" t="n">
        <f aca="false">IF('Pattern Design'!AJ29&lt;3,0,'Pattern Design'!AJ29/16.7)</f>
        <v>1.79640718562874</v>
      </c>
      <c r="AJ3" s="177" t="n">
        <f aca="false">IF('Pattern Design'!AK29&lt;3,0,'Pattern Design'!AK29/16.7)</f>
        <v>1.79640718562874</v>
      </c>
      <c r="AK3" s="177" t="n">
        <f aca="false">IF('Pattern Design'!AL29&lt;3,0,'Pattern Design'!AL29/16.7)</f>
        <v>1.19760479041916</v>
      </c>
      <c r="AL3" s="177" t="n">
        <f aca="false">IF('Pattern Design'!AM29&lt;3,0,'Pattern Design'!AM29/16.7)</f>
        <v>1.19760479041916</v>
      </c>
      <c r="AM3" s="177" t="n">
        <f aca="false">IF('Pattern Design'!AN29&lt;3,0,'Pattern Design'!AN29/16.7)</f>
        <v>0.898203592814371</v>
      </c>
      <c r="AN3" s="177" t="n">
        <f aca="false">IF('Pattern Design'!AO29&lt;3,0,'Pattern Design'!AO29/16.7)</f>
        <v>0.898203592814371</v>
      </c>
    </row>
    <row r="4" customFormat="false" ht="13.2" hidden="false" customHeight="false" outlineLevel="0" collapsed="false">
      <c r="A4" s="0" t="n">
        <f aca="false">'Pattern Design'!K21-Sheet1!A3</f>
        <v>7</v>
      </c>
      <c r="B4" s="177" t="n">
        <f aca="false">IF('Pattern Design'!C30&lt;3,0,'Pattern Design'!C30/16.7)</f>
        <v>0.179640718562874</v>
      </c>
      <c r="C4" s="177" t="n">
        <f aca="false">IF('Pattern Design'!D30&lt;3,0,'Pattern Design'!D30/16.7)</f>
        <v>0.179640718562874</v>
      </c>
      <c r="D4" s="177" t="n">
        <f aca="false">IF('Pattern Design'!E30&lt;3,0,'Pattern Design'!E30/16.7)</f>
        <v>0.598802395209581</v>
      </c>
      <c r="E4" s="177" t="n">
        <f aca="false">IF('Pattern Design'!F30&lt;3,0,'Pattern Design'!F30/16.7)</f>
        <v>0.598802395209581</v>
      </c>
      <c r="F4" s="177" t="n">
        <f aca="false">IF('Pattern Design'!G30&lt;3,0,'Pattern Design'!G30/16.7)</f>
        <v>1.19760479041916</v>
      </c>
      <c r="G4" s="177" t="n">
        <f aca="false">IF('Pattern Design'!H30&lt;3,0,'Pattern Design'!H30/16.7)</f>
        <v>1.19760479041916</v>
      </c>
      <c r="H4" s="177" t="n">
        <f aca="false">IF('Pattern Design'!I30&lt;3,0,'Pattern Design'!I30/16.7)</f>
        <v>1.49700598802395</v>
      </c>
      <c r="I4" s="177" t="n">
        <f aca="false">IF('Pattern Design'!J30&lt;3,0,'Pattern Design'!J30/16.7)</f>
        <v>2.39520958083832</v>
      </c>
      <c r="J4" s="177" t="n">
        <f aca="false">IF('Pattern Design'!K30&lt;3,0,'Pattern Design'!K30/16.7)</f>
        <v>2.69461077844311</v>
      </c>
      <c r="K4" s="177" t="n">
        <f aca="false">IF('Pattern Design'!L30&lt;3,0,'Pattern Design'!L30/16.7)</f>
        <v>3.59281437125749</v>
      </c>
      <c r="L4" s="177" t="n">
        <f aca="false">IF('Pattern Design'!M30&lt;3,0,'Pattern Design'!M30/16.7)</f>
        <v>3.59281437125749</v>
      </c>
      <c r="M4" s="177" t="n">
        <f aca="false">IF('Pattern Design'!N30&lt;3,0,'Pattern Design'!N30/16.7)</f>
        <v>3.59281437125749</v>
      </c>
      <c r="N4" s="177" t="n">
        <f aca="false">IF('Pattern Design'!O30&lt;3,0,'Pattern Design'!O30/16.7)</f>
        <v>3.59281437125749</v>
      </c>
      <c r="O4" s="177" t="n">
        <f aca="false">IF('Pattern Design'!P30&lt;3,0,'Pattern Design'!P30/16.7)</f>
        <v>3.59281437125749</v>
      </c>
      <c r="P4" s="177" t="n">
        <f aca="false">IF('Pattern Design'!Q30&lt;3,0,'Pattern Design'!Q30/16.7)</f>
        <v>3.59281437125749</v>
      </c>
      <c r="Q4" s="177" t="n">
        <f aca="false">IF('Pattern Design'!R30&lt;3,0,'Pattern Design'!R30/16.7)</f>
        <v>3.59281437125749</v>
      </c>
      <c r="R4" s="177" t="n">
        <f aca="false">IF('Pattern Design'!S30&lt;3,0,'Pattern Design'!S30/16.7)</f>
        <v>3.59281437125749</v>
      </c>
      <c r="S4" s="177" t="n">
        <f aca="false">IF('Pattern Design'!T30&lt;3,0,'Pattern Design'!T30/16.7)</f>
        <v>3.59281437125749</v>
      </c>
      <c r="T4" s="177" t="n">
        <f aca="false">IF('Pattern Design'!U30&lt;3,0,'Pattern Design'!U30/16.7)</f>
        <v>3.59281437125749</v>
      </c>
      <c r="U4" s="177" t="n">
        <f aca="false">IF('Pattern Design'!V30&lt;3,0,'Pattern Design'!V30/16.7)</f>
        <v>3.59281437125749</v>
      </c>
      <c r="V4" s="177" t="n">
        <f aca="false">IF('Pattern Design'!W30&lt;3,0,'Pattern Design'!W30/16.7)</f>
        <v>3.59281437125749</v>
      </c>
      <c r="W4" s="177" t="n">
        <f aca="false">IF('Pattern Design'!X30&lt;3,0,'Pattern Design'!X30/16.7)</f>
        <v>3.59281437125749</v>
      </c>
      <c r="X4" s="177" t="n">
        <f aca="false">IF('Pattern Design'!Y30&lt;3,0,'Pattern Design'!Y30/16.7)</f>
        <v>3.59281437125749</v>
      </c>
      <c r="Y4" s="177" t="n">
        <f aca="false">IF('Pattern Design'!Z30&lt;3,0,'Pattern Design'!Z30/16.7)</f>
        <v>3.59281437125749</v>
      </c>
      <c r="Z4" s="177" t="n">
        <f aca="false">IF('Pattern Design'!AA30&lt;3,0,'Pattern Design'!AA30/16.7)</f>
        <v>3.59281437125749</v>
      </c>
      <c r="AA4" s="177" t="n">
        <f aca="false">IF('Pattern Design'!AB30&lt;3,0,'Pattern Design'!AB30/16.7)</f>
        <v>3.59281437125749</v>
      </c>
      <c r="AB4" s="177" t="n">
        <f aca="false">IF('Pattern Design'!AC30&lt;3,0,'Pattern Design'!AC30/16.7)</f>
        <v>3.59281437125749</v>
      </c>
      <c r="AC4" s="177" t="n">
        <f aca="false">IF('Pattern Design'!AD30&lt;3,0,'Pattern Design'!AD30/16.7)</f>
        <v>3.59281437125749</v>
      </c>
      <c r="AD4" s="177" t="n">
        <f aca="false">IF('Pattern Design'!AE30&lt;3,0,'Pattern Design'!AE30/16.7)</f>
        <v>3.59281437125749</v>
      </c>
      <c r="AE4" s="177" t="n">
        <f aca="false">IF('Pattern Design'!AF30&lt;3,0,'Pattern Design'!AF30/16.7)</f>
        <v>3.59281437125749</v>
      </c>
      <c r="AF4" s="177" t="n">
        <f aca="false">IF('Pattern Design'!AG30&lt;3,0,'Pattern Design'!AG30/16.7)</f>
        <v>2.69461077844311</v>
      </c>
      <c r="AG4" s="177" t="n">
        <f aca="false">IF('Pattern Design'!AH30&lt;3,0,'Pattern Design'!AH30/16.7)</f>
        <v>2.39520958083832</v>
      </c>
      <c r="AH4" s="177" t="n">
        <f aca="false">IF('Pattern Design'!AI30&lt;3,0,'Pattern Design'!AI30/16.7)</f>
        <v>1.49700598802395</v>
      </c>
      <c r="AI4" s="177" t="n">
        <f aca="false">IF('Pattern Design'!AJ30&lt;3,0,'Pattern Design'!AJ30/16.7)</f>
        <v>1.19760479041916</v>
      </c>
      <c r="AJ4" s="177" t="n">
        <f aca="false">IF('Pattern Design'!AK30&lt;3,0,'Pattern Design'!AK30/16.7)</f>
        <v>1.19760479041916</v>
      </c>
      <c r="AK4" s="177" t="n">
        <f aca="false">IF('Pattern Design'!AL30&lt;3,0,'Pattern Design'!AL30/16.7)</f>
        <v>0.598802395209581</v>
      </c>
      <c r="AL4" s="177" t="n">
        <f aca="false">IF('Pattern Design'!AM30&lt;3,0,'Pattern Design'!AM30/16.7)</f>
        <v>0.598802395209581</v>
      </c>
      <c r="AM4" s="177" t="n">
        <f aca="false">IF('Pattern Design'!AN30&lt;3,0,'Pattern Design'!AN30/16.7)</f>
        <v>0.179640718562874</v>
      </c>
      <c r="AN4" s="177" t="n">
        <f aca="false">IF('Pattern Design'!AO30&lt;3,0,'Pattern Design'!AO30/16.7)</f>
        <v>0.179640718562874</v>
      </c>
    </row>
    <row r="5" customFormat="false" ht="13.2" hidden="false" customHeight="false" outlineLevel="0" collapsed="false">
      <c r="A5" s="0" t="n">
        <f aca="false">'Pattern Design'!O21-(Sheet1!A3+Sheet1!A4)</f>
        <v>8</v>
      </c>
      <c r="B5" s="177" t="n">
        <f aca="false">IF('Pattern Design'!C31&lt;3,0,'Pattern Design'!C31/16.7)</f>
        <v>0</v>
      </c>
      <c r="C5" s="177" t="n">
        <f aca="false">IF('Pattern Design'!D31&lt;3,0,'Pattern Design'!D31/16.7)</f>
        <v>0</v>
      </c>
      <c r="D5" s="177" t="n">
        <f aca="false">IF('Pattern Design'!E31&lt;3,0,'Pattern Design'!E31/16.7)</f>
        <v>0.359281437125748</v>
      </c>
      <c r="E5" s="177" t="n">
        <f aca="false">IF('Pattern Design'!F31&lt;3,0,'Pattern Design'!F31/16.7)</f>
        <v>0.359281437125748</v>
      </c>
      <c r="F5" s="177" t="n">
        <f aca="false">IF('Pattern Design'!G31&lt;3,0,'Pattern Design'!G31/16.7)</f>
        <v>0.359281437125748</v>
      </c>
      <c r="G5" s="177" t="n">
        <f aca="false">IF('Pattern Design'!H31&lt;3,0,'Pattern Design'!H31/16.7)</f>
        <v>0.598802395209581</v>
      </c>
      <c r="H5" s="177" t="n">
        <f aca="false">IF('Pattern Design'!I31&lt;3,0,'Pattern Design'!I31/16.7)</f>
        <v>0.598802395209581</v>
      </c>
      <c r="I5" s="177" t="n">
        <f aca="false">IF('Pattern Design'!J31&lt;3,0,'Pattern Design'!J31/16.7)</f>
        <v>1.19760479041916</v>
      </c>
      <c r="J5" s="177" t="n">
        <f aca="false">IF('Pattern Design'!K31&lt;3,0,'Pattern Design'!K31/16.7)</f>
        <v>1.19760479041916</v>
      </c>
      <c r="K5" s="177" t="n">
        <f aca="false">IF('Pattern Design'!L31&lt;3,0,'Pattern Design'!L31/16.7)</f>
        <v>1.79640718562874</v>
      </c>
      <c r="L5" s="177" t="n">
        <f aca="false">IF('Pattern Design'!M31&lt;3,0,'Pattern Design'!M31/16.7)</f>
        <v>2.09580838323353</v>
      </c>
      <c r="M5" s="177" t="n">
        <f aca="false">IF('Pattern Design'!N31&lt;3,0,'Pattern Design'!N31/16.7)</f>
        <v>2.39520958083832</v>
      </c>
      <c r="N5" s="177" t="n">
        <f aca="false">IF('Pattern Design'!O31&lt;3,0,'Pattern Design'!O31/16.7)</f>
        <v>2.39520958083832</v>
      </c>
      <c r="O5" s="177" t="n">
        <f aca="false">IF('Pattern Design'!P31&lt;3,0,'Pattern Design'!P31/16.7)</f>
        <v>2.39520958083832</v>
      </c>
      <c r="P5" s="177" t="n">
        <f aca="false">IF('Pattern Design'!Q31&lt;3,0,'Pattern Design'!Q31/16.7)</f>
        <v>2.39520958083832</v>
      </c>
      <c r="Q5" s="177" t="n">
        <f aca="false">IF('Pattern Design'!R31&lt;3,0,'Pattern Design'!R31/16.7)</f>
        <v>2.39520958083832</v>
      </c>
      <c r="R5" s="177" t="n">
        <f aca="false">IF('Pattern Design'!S31&lt;3,0,'Pattern Design'!S31/16.7)</f>
        <v>2.39520958083832</v>
      </c>
      <c r="S5" s="177" t="n">
        <f aca="false">IF('Pattern Design'!T31&lt;3,0,'Pattern Design'!T31/16.7)</f>
        <v>2.39520958083832</v>
      </c>
      <c r="T5" s="177" t="n">
        <f aca="false">IF('Pattern Design'!U31&lt;3,0,'Pattern Design'!U31/16.7)</f>
        <v>2.39520958083832</v>
      </c>
      <c r="U5" s="177" t="n">
        <f aca="false">IF('Pattern Design'!V31&lt;3,0,'Pattern Design'!V31/16.7)</f>
        <v>2.39520958083832</v>
      </c>
      <c r="V5" s="177" t="n">
        <f aca="false">IF('Pattern Design'!W31&lt;3,0,'Pattern Design'!W31/16.7)</f>
        <v>2.39520958083832</v>
      </c>
      <c r="W5" s="177" t="n">
        <f aca="false">IF('Pattern Design'!X31&lt;3,0,'Pattern Design'!X31/16.7)</f>
        <v>2.39520958083832</v>
      </c>
      <c r="X5" s="177" t="n">
        <f aca="false">IF('Pattern Design'!Y31&lt;3,0,'Pattern Design'!Y31/16.7)</f>
        <v>2.39520958083832</v>
      </c>
      <c r="Y5" s="177" t="n">
        <f aca="false">IF('Pattern Design'!Z31&lt;3,0,'Pattern Design'!Z31/16.7)</f>
        <v>2.39520958083832</v>
      </c>
      <c r="Z5" s="177" t="n">
        <f aca="false">IF('Pattern Design'!AA31&lt;3,0,'Pattern Design'!AA31/16.7)</f>
        <v>2.39520958083832</v>
      </c>
      <c r="AA5" s="177" t="n">
        <f aca="false">IF('Pattern Design'!AB31&lt;3,0,'Pattern Design'!AB31/16.7)</f>
        <v>2.39520958083832</v>
      </c>
      <c r="AB5" s="177" t="n">
        <f aca="false">IF('Pattern Design'!AC31&lt;3,0,'Pattern Design'!AC31/16.7)</f>
        <v>2.39520958083832</v>
      </c>
      <c r="AC5" s="177" t="n">
        <f aca="false">IF('Pattern Design'!AD31&lt;3,0,'Pattern Design'!AD31/16.7)</f>
        <v>2.39520958083832</v>
      </c>
      <c r="AD5" s="177" t="n">
        <f aca="false">IF('Pattern Design'!AE31&lt;3,0,'Pattern Design'!AE31/16.7)</f>
        <v>2.09580838323353</v>
      </c>
      <c r="AE5" s="177" t="n">
        <f aca="false">IF('Pattern Design'!AF31&lt;3,0,'Pattern Design'!AF31/16.7)</f>
        <v>1.79640718562874</v>
      </c>
      <c r="AF5" s="177" t="n">
        <f aca="false">IF('Pattern Design'!AG31&lt;3,0,'Pattern Design'!AG31/16.7)</f>
        <v>1.19760479041916</v>
      </c>
      <c r="AG5" s="177" t="n">
        <f aca="false">IF('Pattern Design'!AH31&lt;3,0,'Pattern Design'!AH31/16.7)</f>
        <v>1.19760479041916</v>
      </c>
      <c r="AH5" s="177" t="n">
        <f aca="false">IF('Pattern Design'!AI31&lt;3,0,'Pattern Design'!AI31/16.7)</f>
        <v>0.598802395209581</v>
      </c>
      <c r="AI5" s="177" t="n">
        <f aca="false">IF('Pattern Design'!AJ31&lt;3,0,'Pattern Design'!AJ31/16.7)</f>
        <v>0.598802395209581</v>
      </c>
      <c r="AJ5" s="177" t="n">
        <f aca="false">IF('Pattern Design'!AK31&lt;3,0,'Pattern Design'!AK31/16.7)</f>
        <v>0.359281437125748</v>
      </c>
      <c r="AK5" s="177" t="n">
        <f aca="false">IF('Pattern Design'!AL31&lt;3,0,'Pattern Design'!AL31/16.7)</f>
        <v>0.359281437125748</v>
      </c>
      <c r="AL5" s="177" t="n">
        <f aca="false">IF('Pattern Design'!AM31&lt;3,0,'Pattern Design'!AM31/16.7)</f>
        <v>0.359281437125748</v>
      </c>
      <c r="AM5" s="177" t="n">
        <f aca="false">IF('Pattern Design'!AN31&lt;3,0,'Pattern Design'!AN31/16.7)</f>
        <v>0</v>
      </c>
      <c r="AN5" s="177" t="n">
        <f aca="false">IF('Pattern Design'!AO31&lt;3,0,'Pattern Design'!AO31/16.7)</f>
        <v>0</v>
      </c>
    </row>
    <row r="6" customFormat="false" ht="13.2" hidden="false" customHeight="false" outlineLevel="0" collapsed="false">
      <c r="A6" s="0" t="n">
        <f aca="false">'Pattern Design'!S21-(Sheet1!A3+Sheet1!A4+Sheet1!A5)</f>
        <v>4</v>
      </c>
      <c r="B6" s="177" t="n">
        <f aca="false">IF('Pattern Design'!C32&lt;3,0,'Pattern Design'!C32/16.7)</f>
        <v>0</v>
      </c>
      <c r="C6" s="177" t="n">
        <f aca="false">IF('Pattern Design'!D32&lt;3,0,'Pattern Design'!D32/16.7)</f>
        <v>0</v>
      </c>
      <c r="D6" s="177" t="n">
        <f aca="false">IF('Pattern Design'!E32&lt;3,0,'Pattern Design'!E32/16.7)</f>
        <v>0.179640718562874</v>
      </c>
      <c r="E6" s="177" t="n">
        <f aca="false">IF('Pattern Design'!F32&lt;3,0,'Pattern Design'!F32/16.7)</f>
        <v>0.179640718562874</v>
      </c>
      <c r="F6" s="177" t="n">
        <f aca="false">IF('Pattern Design'!G32&lt;3,0,'Pattern Design'!G32/16.7)</f>
        <v>0.179640718562874</v>
      </c>
      <c r="G6" s="177" t="n">
        <f aca="false">IF('Pattern Design'!H32&lt;3,0,'Pattern Design'!H32/16.7)</f>
        <v>0.29940119760479</v>
      </c>
      <c r="H6" s="177" t="n">
        <f aca="false">IF('Pattern Design'!I32&lt;3,0,'Pattern Design'!I32/16.7)</f>
        <v>0.29940119760479</v>
      </c>
      <c r="I6" s="177" t="n">
        <f aca="false">IF('Pattern Design'!J32&lt;3,0,'Pattern Design'!J32/16.7)</f>
        <v>0.718562874251497</v>
      </c>
      <c r="J6" s="177" t="n">
        <f aca="false">IF('Pattern Design'!K32&lt;3,0,'Pattern Design'!K32/16.7)</f>
        <v>1.07784431137725</v>
      </c>
      <c r="K6" s="177" t="n">
        <f aca="false">IF('Pattern Design'!L32&lt;3,0,'Pattern Design'!L32/16.7)</f>
        <v>1.31736526946108</v>
      </c>
      <c r="L6" s="177" t="n">
        <f aca="false">IF('Pattern Design'!M32&lt;3,0,'Pattern Design'!M32/16.7)</f>
        <v>1.43712574850299</v>
      </c>
      <c r="M6" s="177" t="n">
        <f aca="false">IF('Pattern Design'!N32&lt;3,0,'Pattern Design'!N32/16.7)</f>
        <v>1.43712574850299</v>
      </c>
      <c r="N6" s="177" t="n">
        <f aca="false">IF('Pattern Design'!O32&lt;3,0,'Pattern Design'!O32/16.7)</f>
        <v>1.43712574850299</v>
      </c>
      <c r="O6" s="177" t="n">
        <f aca="false">IF('Pattern Design'!P32&lt;3,0,'Pattern Design'!P32/16.7)</f>
        <v>1.43712574850299</v>
      </c>
      <c r="P6" s="177" t="n">
        <f aca="false">IF('Pattern Design'!Q32&lt;3,0,'Pattern Design'!Q32/16.7)</f>
        <v>1.43712574850299</v>
      </c>
      <c r="Q6" s="177" t="n">
        <f aca="false">IF('Pattern Design'!R32&lt;3,0,'Pattern Design'!R32/16.7)</f>
        <v>1.43712574850299</v>
      </c>
      <c r="R6" s="177" t="n">
        <f aca="false">IF('Pattern Design'!S32&lt;3,0,'Pattern Design'!S32/16.7)</f>
        <v>1.43712574850299</v>
      </c>
      <c r="S6" s="177" t="n">
        <f aca="false">IF('Pattern Design'!T32&lt;3,0,'Pattern Design'!T32/16.7)</f>
        <v>1.43712574850299</v>
      </c>
      <c r="T6" s="177" t="n">
        <f aca="false">IF('Pattern Design'!U32&lt;3,0,'Pattern Design'!U32/16.7)</f>
        <v>1.43712574850299</v>
      </c>
      <c r="U6" s="177" t="n">
        <f aca="false">IF('Pattern Design'!V32&lt;3,0,'Pattern Design'!V32/16.7)</f>
        <v>1.43712574850299</v>
      </c>
      <c r="V6" s="177" t="n">
        <f aca="false">IF('Pattern Design'!W32&lt;3,0,'Pattern Design'!W32/16.7)</f>
        <v>1.43712574850299</v>
      </c>
      <c r="W6" s="177" t="n">
        <f aca="false">IF('Pattern Design'!X32&lt;3,0,'Pattern Design'!X32/16.7)</f>
        <v>1.43712574850299</v>
      </c>
      <c r="X6" s="177" t="n">
        <f aca="false">IF('Pattern Design'!Y32&lt;3,0,'Pattern Design'!Y32/16.7)</f>
        <v>1.43712574850299</v>
      </c>
      <c r="Y6" s="177" t="n">
        <f aca="false">IF('Pattern Design'!Z32&lt;3,0,'Pattern Design'!Z32/16.7)</f>
        <v>1.43712574850299</v>
      </c>
      <c r="Z6" s="177" t="n">
        <f aca="false">IF('Pattern Design'!AA32&lt;3,0,'Pattern Design'!AA32/16.7)</f>
        <v>1.43712574850299</v>
      </c>
      <c r="AA6" s="177" t="n">
        <f aca="false">IF('Pattern Design'!AB32&lt;3,0,'Pattern Design'!AB32/16.7)</f>
        <v>1.43712574850299</v>
      </c>
      <c r="AB6" s="177" t="n">
        <f aca="false">IF('Pattern Design'!AC32&lt;3,0,'Pattern Design'!AC32/16.7)</f>
        <v>1.43712574850299</v>
      </c>
      <c r="AC6" s="177" t="n">
        <f aca="false">IF('Pattern Design'!AD32&lt;3,0,'Pattern Design'!AD32/16.7)</f>
        <v>1.43712574850299</v>
      </c>
      <c r="AD6" s="177" t="n">
        <f aca="false">IF('Pattern Design'!AE32&lt;3,0,'Pattern Design'!AE32/16.7)</f>
        <v>1.43712574850299</v>
      </c>
      <c r="AE6" s="177" t="n">
        <f aca="false">IF('Pattern Design'!AF32&lt;3,0,'Pattern Design'!AF32/16.7)</f>
        <v>1.31736526946108</v>
      </c>
      <c r="AF6" s="177" t="n">
        <f aca="false">IF('Pattern Design'!AG32&lt;3,0,'Pattern Design'!AG32/16.7)</f>
        <v>1.07784431137725</v>
      </c>
      <c r="AG6" s="177" t="n">
        <f aca="false">IF('Pattern Design'!AH32&lt;3,0,'Pattern Design'!AH32/16.7)</f>
        <v>0.718562874251497</v>
      </c>
      <c r="AH6" s="177" t="n">
        <f aca="false">IF('Pattern Design'!AI32&lt;3,0,'Pattern Design'!AI32/16.7)</f>
        <v>0.29940119760479</v>
      </c>
      <c r="AI6" s="177" t="n">
        <f aca="false">IF('Pattern Design'!AJ32&lt;3,0,'Pattern Design'!AJ32/16.7)</f>
        <v>0.29940119760479</v>
      </c>
      <c r="AJ6" s="177" t="n">
        <f aca="false">IF('Pattern Design'!AK32&lt;3,0,'Pattern Design'!AK32/16.7)</f>
        <v>0.179640718562874</v>
      </c>
      <c r="AK6" s="177" t="n">
        <f aca="false">IF('Pattern Design'!AL32&lt;3,0,'Pattern Design'!AL32/16.7)</f>
        <v>0.179640718562874</v>
      </c>
      <c r="AL6" s="177" t="n">
        <f aca="false">IF('Pattern Design'!AM32&lt;3,0,'Pattern Design'!AM32/16.7)</f>
        <v>0.179640718562874</v>
      </c>
      <c r="AM6" s="177" t="n">
        <f aca="false">IF('Pattern Design'!AN32&lt;3,0,'Pattern Design'!AN32/16.7)</f>
        <v>0</v>
      </c>
      <c r="AN6" s="177" t="n">
        <f aca="false">IF('Pattern Design'!AO32&lt;3,0,'Pattern Design'!AO32/16.7)</f>
        <v>0</v>
      </c>
    </row>
    <row r="7" customFormat="false" ht="13.2" hidden="false" customHeight="false" outlineLevel="0" collapsed="false">
      <c r="A7" s="0" t="n">
        <f aca="false">'Pattern Design'!W21-(Sheet1!A3+Sheet1!A4+Sheet1!A5+Sheet1!A6)</f>
        <v>10</v>
      </c>
      <c r="B7" s="177" t="n">
        <f aca="false">IF('Pattern Design'!C33&lt;3,0,'Pattern Design'!C33/16.7)</f>
        <v>0</v>
      </c>
      <c r="C7" s="177" t="n">
        <f aca="false">IF('Pattern Design'!D33&lt;3,0,'Pattern Design'!D33/16.7)</f>
        <v>0</v>
      </c>
      <c r="D7" s="177" t="n">
        <f aca="false">IF('Pattern Design'!E33&lt;3,0,'Pattern Design'!E33/16.7)</f>
        <v>0</v>
      </c>
      <c r="E7" s="177" t="n">
        <f aca="false">IF('Pattern Design'!F33&lt;3,0,'Pattern Design'!F33/16.7)</f>
        <v>0</v>
      </c>
      <c r="F7" s="177" t="n">
        <f aca="false">IF('Pattern Design'!G33&lt;3,0,'Pattern Design'!G33/16.7)</f>
        <v>0</v>
      </c>
      <c r="G7" s="177" t="n">
        <f aca="false">IF('Pattern Design'!H33&lt;3,0,'Pattern Design'!H33/16.7)</f>
        <v>0.179640718562874</v>
      </c>
      <c r="H7" s="177" t="n">
        <f aca="false">IF('Pattern Design'!I33&lt;3,0,'Pattern Design'!I33/16.7)</f>
        <v>0.179640718562874</v>
      </c>
      <c r="I7" s="177" t="n">
        <f aca="false">IF('Pattern Design'!J33&lt;3,0,'Pattern Design'!J33/16.7)</f>
        <v>0.179640718562874</v>
      </c>
      <c r="J7" s="177" t="n">
        <f aca="false">IF('Pattern Design'!K33&lt;3,0,'Pattern Design'!K33/16.7)</f>
        <v>0.179640718562874</v>
      </c>
      <c r="K7" s="177" t="n">
        <f aca="false">IF('Pattern Design'!L33&lt;3,0,'Pattern Design'!L33/16.7)</f>
        <v>0.179640718562874</v>
      </c>
      <c r="L7" s="177" t="n">
        <f aca="false">IF('Pattern Design'!M33&lt;3,0,'Pattern Design'!M33/16.7)</f>
        <v>0.179640718562874</v>
      </c>
      <c r="M7" s="177" t="n">
        <f aca="false">IF('Pattern Design'!N33&lt;3,0,'Pattern Design'!N33/16.7)</f>
        <v>0.179640718562874</v>
      </c>
      <c r="N7" s="177" t="n">
        <f aca="false">IF('Pattern Design'!O33&lt;3,0,'Pattern Design'!O33/16.7)</f>
        <v>0.179640718562874</v>
      </c>
      <c r="O7" s="177" t="n">
        <f aca="false">IF('Pattern Design'!P33&lt;3,0,'Pattern Design'!P33/16.7)</f>
        <v>0.179640718562874</v>
      </c>
      <c r="P7" s="177" t="n">
        <f aca="false">IF('Pattern Design'!Q33&lt;3,0,'Pattern Design'!Q33/16.7)</f>
        <v>0.179640718562874</v>
      </c>
      <c r="Q7" s="177" t="n">
        <f aca="false">IF('Pattern Design'!R33&lt;3,0,'Pattern Design'!R33/16.7)</f>
        <v>0.179640718562874</v>
      </c>
      <c r="R7" s="177" t="n">
        <f aca="false">IF('Pattern Design'!S33&lt;3,0,'Pattern Design'!S33/16.7)</f>
        <v>0.179640718562874</v>
      </c>
      <c r="S7" s="177" t="n">
        <f aca="false">IF('Pattern Design'!T33&lt;3,0,'Pattern Design'!T33/16.7)</f>
        <v>0.179640718562874</v>
      </c>
      <c r="T7" s="177" t="n">
        <f aca="false">IF('Pattern Design'!U33&lt;3,0,'Pattern Design'!U33/16.7)</f>
        <v>0.179640718562874</v>
      </c>
      <c r="U7" s="177" t="n">
        <f aca="false">IF('Pattern Design'!V33&lt;3,0,'Pattern Design'!V33/16.7)</f>
        <v>0.179640718562874</v>
      </c>
      <c r="V7" s="177" t="n">
        <f aca="false">IF('Pattern Design'!W33&lt;3,0,'Pattern Design'!W33/16.7)</f>
        <v>0.179640718562874</v>
      </c>
      <c r="W7" s="177" t="n">
        <f aca="false">IF('Pattern Design'!X33&lt;3,0,'Pattern Design'!X33/16.7)</f>
        <v>0.179640718562874</v>
      </c>
      <c r="X7" s="177" t="n">
        <f aca="false">IF('Pattern Design'!Y33&lt;3,0,'Pattern Design'!Y33/16.7)</f>
        <v>0.179640718562874</v>
      </c>
      <c r="Y7" s="177" t="n">
        <f aca="false">IF('Pattern Design'!Z33&lt;3,0,'Pattern Design'!Z33/16.7)</f>
        <v>0.179640718562874</v>
      </c>
      <c r="Z7" s="177" t="n">
        <f aca="false">IF('Pattern Design'!AA33&lt;3,0,'Pattern Design'!AA33/16.7)</f>
        <v>0.179640718562874</v>
      </c>
      <c r="AA7" s="177" t="n">
        <f aca="false">IF('Pattern Design'!AB33&lt;3,0,'Pattern Design'!AB33/16.7)</f>
        <v>0.179640718562874</v>
      </c>
      <c r="AB7" s="177" t="n">
        <f aca="false">IF('Pattern Design'!AC33&lt;3,0,'Pattern Design'!AC33/16.7)</f>
        <v>0.179640718562874</v>
      </c>
      <c r="AC7" s="177" t="n">
        <f aca="false">IF('Pattern Design'!AD33&lt;3,0,'Pattern Design'!AD33/16.7)</f>
        <v>0.179640718562874</v>
      </c>
      <c r="AD7" s="177" t="n">
        <f aca="false">IF('Pattern Design'!AE33&lt;3,0,'Pattern Design'!AE33/16.7)</f>
        <v>0.179640718562874</v>
      </c>
      <c r="AE7" s="177" t="n">
        <f aca="false">IF('Pattern Design'!AF33&lt;3,0,'Pattern Design'!AF33/16.7)</f>
        <v>0.179640718562874</v>
      </c>
      <c r="AF7" s="177" t="n">
        <f aca="false">IF('Pattern Design'!AG33&lt;3,0,'Pattern Design'!AG33/16.7)</f>
        <v>0.179640718562874</v>
      </c>
      <c r="AG7" s="177" t="n">
        <f aca="false">IF('Pattern Design'!AH33&lt;3,0,'Pattern Design'!AH33/16.7)</f>
        <v>0.179640718562874</v>
      </c>
      <c r="AH7" s="177" t="n">
        <f aca="false">IF('Pattern Design'!AI33&lt;3,0,'Pattern Design'!AI33/16.7)</f>
        <v>0.179640718562874</v>
      </c>
      <c r="AI7" s="177" t="n">
        <f aca="false">IF('Pattern Design'!AJ33&lt;3,0,'Pattern Design'!AJ33/16.7)</f>
        <v>0.179640718562874</v>
      </c>
      <c r="AJ7" s="177" t="n">
        <f aca="false">IF('Pattern Design'!AK33&lt;3,0,'Pattern Design'!AK33/16.7)</f>
        <v>0</v>
      </c>
      <c r="AK7" s="177" t="n">
        <f aca="false">IF('Pattern Design'!AL33&lt;3,0,'Pattern Design'!AL33/16.7)</f>
        <v>0</v>
      </c>
      <c r="AL7" s="177" t="n">
        <f aca="false">IF('Pattern Design'!AM33&lt;3,0,'Pattern Design'!AM33/16.7)</f>
        <v>0</v>
      </c>
      <c r="AM7" s="177" t="n">
        <f aca="false">IF('Pattern Design'!AN33&lt;3,0,'Pattern Design'!AN33/16.7)</f>
        <v>0</v>
      </c>
      <c r="AN7" s="177" t="n">
        <f aca="false">IF('Pattern Design'!AO33&lt;3,0,'Pattern Design'!AO33/16.7)</f>
        <v>0</v>
      </c>
    </row>
    <row r="8" customFormat="false" ht="13.2" hidden="false" customHeight="false" outlineLevel="0" collapsed="false">
      <c r="A8" s="0" t="n">
        <f aca="false">'Pattern Design'!AA21-(Sheet1!A3+Sheet1!A4+Sheet1!A5+Sheet1!A6+Sheet1!A7)</f>
        <v>-38</v>
      </c>
      <c r="B8" s="177" t="n">
        <f aca="false">IF('Pattern Design'!C34&lt;3,0,'Pattern Design'!C34/16.7)</f>
        <v>0</v>
      </c>
      <c r="C8" s="177" t="n">
        <f aca="false">IF('Pattern Design'!D34&lt;3,0,'Pattern Design'!D34/16.7)</f>
        <v>0</v>
      </c>
      <c r="D8" s="177" t="n">
        <f aca="false">IF('Pattern Design'!E34&lt;3,0,'Pattern Design'!E34/16.7)</f>
        <v>0</v>
      </c>
      <c r="E8" s="177" t="n">
        <f aca="false">IF('Pattern Design'!F34&lt;3,0,'Pattern Design'!F34/16.7)</f>
        <v>0</v>
      </c>
      <c r="F8" s="177" t="n">
        <f aca="false">IF('Pattern Design'!G34&lt;3,0,'Pattern Design'!G34/16.7)</f>
        <v>0</v>
      </c>
      <c r="G8" s="177" t="n">
        <f aca="false">IF('Pattern Design'!H34&lt;3,0,'Pattern Design'!H34/16.7)</f>
        <v>0</v>
      </c>
      <c r="H8" s="177" t="n">
        <f aca="false">IF('Pattern Design'!I34&lt;3,0,'Pattern Design'!I34/16.7)</f>
        <v>0</v>
      </c>
      <c r="I8" s="177" t="n">
        <f aca="false">IF('Pattern Design'!J34&lt;3,0,'Pattern Design'!J34/16.7)</f>
        <v>0</v>
      </c>
      <c r="J8" s="177" t="n">
        <f aca="false">IF('Pattern Design'!K34&lt;3,0,'Pattern Design'!K34/16.7)</f>
        <v>0</v>
      </c>
      <c r="K8" s="177" t="n">
        <f aca="false">IF('Pattern Design'!L34&lt;3,0,'Pattern Design'!L34/16.7)</f>
        <v>0</v>
      </c>
      <c r="L8" s="177" t="n">
        <f aca="false">IF('Pattern Design'!M34&lt;3,0,'Pattern Design'!M34/16.7)</f>
        <v>0</v>
      </c>
      <c r="M8" s="177" t="n">
        <f aca="false">IF('Pattern Design'!N34&lt;3,0,'Pattern Design'!N34/16.7)</f>
        <v>0</v>
      </c>
      <c r="N8" s="177" t="n">
        <f aca="false">IF('Pattern Design'!O34&lt;3,0,'Pattern Design'!O34/16.7)</f>
        <v>0</v>
      </c>
      <c r="O8" s="177" t="n">
        <f aca="false">IF('Pattern Design'!P34&lt;3,0,'Pattern Design'!P34/16.7)</f>
        <v>0</v>
      </c>
      <c r="P8" s="177" t="n">
        <f aca="false">IF('Pattern Design'!Q34&lt;3,0,'Pattern Design'!Q34/16.7)</f>
        <v>0</v>
      </c>
      <c r="Q8" s="177" t="n">
        <f aca="false">IF('Pattern Design'!R34&lt;3,0,'Pattern Design'!R34/16.7)</f>
        <v>0</v>
      </c>
      <c r="R8" s="177" t="n">
        <f aca="false">IF('Pattern Design'!S34&lt;3,0,'Pattern Design'!S34/16.7)</f>
        <v>0</v>
      </c>
      <c r="S8" s="177" t="n">
        <f aca="false">IF('Pattern Design'!T34&lt;3,0,'Pattern Design'!T34/16.7)</f>
        <v>0</v>
      </c>
      <c r="T8" s="177" t="n">
        <f aca="false">IF('Pattern Design'!U34&lt;3,0,'Pattern Design'!U34/16.7)</f>
        <v>0</v>
      </c>
      <c r="U8" s="177" t="n">
        <f aca="false">IF('Pattern Design'!V34&lt;3,0,'Pattern Design'!V34/16.7)</f>
        <v>0</v>
      </c>
      <c r="V8" s="177" t="n">
        <f aca="false">IF('Pattern Design'!W34&lt;3,0,'Pattern Design'!W34/16.7)</f>
        <v>0</v>
      </c>
      <c r="W8" s="177" t="n">
        <f aca="false">IF('Pattern Design'!X34&lt;3,0,'Pattern Design'!X34/16.7)</f>
        <v>0</v>
      </c>
      <c r="X8" s="177" t="n">
        <f aca="false">IF('Pattern Design'!Y34&lt;3,0,'Pattern Design'!Y34/16.7)</f>
        <v>0</v>
      </c>
      <c r="Y8" s="177" t="n">
        <f aca="false">IF('Pattern Design'!Z34&lt;3,0,'Pattern Design'!Z34/16.7)</f>
        <v>0</v>
      </c>
      <c r="Z8" s="177" t="n">
        <f aca="false">IF('Pattern Design'!AA34&lt;3,0,'Pattern Design'!AA34/16.7)</f>
        <v>0</v>
      </c>
      <c r="AA8" s="177" t="n">
        <f aca="false">IF('Pattern Design'!AB34&lt;3,0,'Pattern Design'!AB34/16.7)</f>
        <v>0</v>
      </c>
      <c r="AB8" s="177" t="n">
        <f aca="false">IF('Pattern Design'!AC34&lt;3,0,'Pattern Design'!AC34/16.7)</f>
        <v>0</v>
      </c>
      <c r="AC8" s="177" t="n">
        <f aca="false">IF('Pattern Design'!AD34&lt;3,0,'Pattern Design'!AD34/16.7)</f>
        <v>0</v>
      </c>
      <c r="AD8" s="177" t="n">
        <f aca="false">IF('Pattern Design'!AE34&lt;3,0,'Pattern Design'!AE34/16.7)</f>
        <v>0</v>
      </c>
      <c r="AE8" s="177" t="n">
        <f aca="false">IF('Pattern Design'!AF34&lt;3,0,'Pattern Design'!AF34/16.7)</f>
        <v>0</v>
      </c>
      <c r="AF8" s="177" t="n">
        <f aca="false">IF('Pattern Design'!AG34&lt;3,0,'Pattern Design'!AG34/16.7)</f>
        <v>0</v>
      </c>
      <c r="AG8" s="177" t="n">
        <f aca="false">IF('Pattern Design'!AH34&lt;3,0,'Pattern Design'!AH34/16.7)</f>
        <v>0</v>
      </c>
      <c r="AH8" s="177" t="n">
        <f aca="false">IF('Pattern Design'!AI34&lt;3,0,'Pattern Design'!AI34/16.7)</f>
        <v>0</v>
      </c>
      <c r="AI8" s="177" t="n">
        <f aca="false">IF('Pattern Design'!AJ34&lt;3,0,'Pattern Design'!AJ34/16.7)</f>
        <v>0</v>
      </c>
      <c r="AJ8" s="177" t="n">
        <f aca="false">IF('Pattern Design'!AK34&lt;3,0,'Pattern Design'!AK34/16.7)</f>
        <v>0</v>
      </c>
      <c r="AK8" s="177" t="n">
        <f aca="false">IF('Pattern Design'!AL34&lt;3,0,'Pattern Design'!AL34/16.7)</f>
        <v>0</v>
      </c>
      <c r="AL8" s="177" t="n">
        <f aca="false">IF('Pattern Design'!AM34&lt;3,0,'Pattern Design'!AM34/16.7)</f>
        <v>0</v>
      </c>
      <c r="AM8" s="177" t="n">
        <f aca="false">IF('Pattern Design'!AN34&lt;3,0,'Pattern Design'!AN34/16.7)</f>
        <v>0</v>
      </c>
      <c r="AN8" s="177" t="n">
        <f aca="false">IF('Pattern Design'!AO34&lt;3,0,'Pattern Design'!AO34/16.7)</f>
        <v>0</v>
      </c>
    </row>
    <row r="9" customFormat="false" ht="13.2" hidden="false" customHeight="false" outlineLevel="0" collapsed="false">
      <c r="A9" s="0" t="n">
        <f aca="false">'Pattern Design'!AE21-(Sheet1!A3+Sheet1!A4+Sheet1!A5+Sheet1!A6+Sheet1!A7+Sheet1!A8)</f>
        <v>0</v>
      </c>
      <c r="B9" s="177" t="n">
        <f aca="false">IF('Pattern Design'!C35&lt;3,0,'Pattern Design'!C35/16.7)</f>
        <v>0</v>
      </c>
      <c r="C9" s="177" t="n">
        <f aca="false">IF('Pattern Design'!D35&lt;3,0,'Pattern Design'!D35/16.7)</f>
        <v>0</v>
      </c>
      <c r="D9" s="177" t="n">
        <f aca="false">IF('Pattern Design'!E35&lt;3,0,'Pattern Design'!E35/16.7)</f>
        <v>0</v>
      </c>
      <c r="E9" s="177" t="n">
        <f aca="false">IF('Pattern Design'!F35&lt;3,0,'Pattern Design'!F35/16.7)</f>
        <v>0</v>
      </c>
      <c r="F9" s="177" t="n">
        <f aca="false">IF('Pattern Design'!G35&lt;3,0,'Pattern Design'!G35/16.7)</f>
        <v>0</v>
      </c>
      <c r="G9" s="177" t="n">
        <f aca="false">IF('Pattern Design'!H35&lt;3,0,'Pattern Design'!H35/16.7)</f>
        <v>0</v>
      </c>
      <c r="H9" s="177" t="n">
        <f aca="false">IF('Pattern Design'!I35&lt;3,0,'Pattern Design'!I35/16.7)</f>
        <v>0</v>
      </c>
      <c r="I9" s="177" t="n">
        <f aca="false">IF('Pattern Design'!J35&lt;3,0,'Pattern Design'!J35/16.7)</f>
        <v>0</v>
      </c>
      <c r="J9" s="177" t="n">
        <f aca="false">IF('Pattern Design'!K35&lt;3,0,'Pattern Design'!K35/16.7)</f>
        <v>0</v>
      </c>
      <c r="K9" s="177" t="n">
        <f aca="false">IF('Pattern Design'!L35&lt;3,0,'Pattern Design'!L35/16.7)</f>
        <v>0</v>
      </c>
      <c r="L9" s="177" t="n">
        <f aca="false">IF('Pattern Design'!M35&lt;3,0,'Pattern Design'!M35/16.7)</f>
        <v>0</v>
      </c>
      <c r="M9" s="177" t="n">
        <f aca="false">IF('Pattern Design'!N35&lt;3,0,'Pattern Design'!N35/16.7)</f>
        <v>0</v>
      </c>
      <c r="N9" s="177" t="n">
        <f aca="false">IF('Pattern Design'!O35&lt;3,0,'Pattern Design'!O35/16.7)</f>
        <v>0</v>
      </c>
      <c r="O9" s="177" t="n">
        <f aca="false">IF('Pattern Design'!P35&lt;3,0,'Pattern Design'!P35/16.7)</f>
        <v>0</v>
      </c>
      <c r="P9" s="177" t="n">
        <f aca="false">IF('Pattern Design'!Q35&lt;3,0,'Pattern Design'!Q35/16.7)</f>
        <v>0</v>
      </c>
      <c r="Q9" s="177" t="n">
        <f aca="false">IF('Pattern Design'!R35&lt;3,0,'Pattern Design'!R35/16.7)</f>
        <v>0</v>
      </c>
      <c r="R9" s="177" t="n">
        <f aca="false">IF('Pattern Design'!S35&lt;3,0,'Pattern Design'!S35/16.7)</f>
        <v>0</v>
      </c>
      <c r="S9" s="177" t="n">
        <f aca="false">IF('Pattern Design'!T35&lt;3,0,'Pattern Design'!T35/16.7)</f>
        <v>0</v>
      </c>
      <c r="T9" s="177" t="n">
        <f aca="false">IF('Pattern Design'!U35&lt;3,0,'Pattern Design'!U35/16.7)</f>
        <v>0</v>
      </c>
      <c r="U9" s="177" t="n">
        <f aca="false">IF('Pattern Design'!V35&lt;3,0,'Pattern Design'!V35/16.7)</f>
        <v>0</v>
      </c>
      <c r="V9" s="177" t="n">
        <f aca="false">IF('Pattern Design'!W35&lt;3,0,'Pattern Design'!W35/16.7)</f>
        <v>0</v>
      </c>
      <c r="W9" s="177" t="n">
        <f aca="false">IF('Pattern Design'!X35&lt;3,0,'Pattern Design'!X35/16.7)</f>
        <v>0</v>
      </c>
      <c r="X9" s="177" t="n">
        <f aca="false">IF('Pattern Design'!Y35&lt;3,0,'Pattern Design'!Y35/16.7)</f>
        <v>0</v>
      </c>
      <c r="Y9" s="177" t="n">
        <f aca="false">IF('Pattern Design'!Z35&lt;3,0,'Pattern Design'!Z35/16.7)</f>
        <v>0</v>
      </c>
      <c r="Z9" s="177" t="n">
        <f aca="false">IF('Pattern Design'!AA35&lt;3,0,'Pattern Design'!AA35/16.7)</f>
        <v>0</v>
      </c>
      <c r="AA9" s="177" t="n">
        <f aca="false">IF('Pattern Design'!AB35&lt;3,0,'Pattern Design'!AB35/16.7)</f>
        <v>0</v>
      </c>
      <c r="AB9" s="177" t="n">
        <f aca="false">IF('Pattern Design'!AC35&lt;3,0,'Pattern Design'!AC35/16.7)</f>
        <v>0</v>
      </c>
      <c r="AC9" s="177" t="n">
        <f aca="false">IF('Pattern Design'!AD35&lt;3,0,'Pattern Design'!AD35/16.7)</f>
        <v>0</v>
      </c>
      <c r="AD9" s="177" t="n">
        <f aca="false">IF('Pattern Design'!AE35&lt;3,0,'Pattern Design'!AE35/16.7)</f>
        <v>0</v>
      </c>
      <c r="AE9" s="177" t="n">
        <f aca="false">IF('Pattern Design'!AF35&lt;3,0,'Pattern Design'!AF35/16.7)</f>
        <v>0</v>
      </c>
      <c r="AF9" s="177" t="n">
        <f aca="false">IF('Pattern Design'!AG35&lt;3,0,'Pattern Design'!AG35/16.7)</f>
        <v>0</v>
      </c>
      <c r="AG9" s="177" t="n">
        <f aca="false">IF('Pattern Design'!AH35&lt;3,0,'Pattern Design'!AH35/16.7)</f>
        <v>0</v>
      </c>
      <c r="AH9" s="177" t="n">
        <f aca="false">IF('Pattern Design'!AI35&lt;3,0,'Pattern Design'!AI35/16.7)</f>
        <v>0</v>
      </c>
      <c r="AI9" s="177" t="n">
        <f aca="false">IF('Pattern Design'!AJ35&lt;3,0,'Pattern Design'!AJ35/16.7)</f>
        <v>0</v>
      </c>
      <c r="AJ9" s="177" t="n">
        <f aca="false">IF('Pattern Design'!AK35&lt;3,0,'Pattern Design'!AK35/16.7)</f>
        <v>0</v>
      </c>
      <c r="AK9" s="177" t="n">
        <f aca="false">IF('Pattern Design'!AL35&lt;3,0,'Pattern Design'!AL35/16.7)</f>
        <v>0</v>
      </c>
      <c r="AL9" s="177" t="n">
        <f aca="false">IF('Pattern Design'!AM35&lt;3,0,'Pattern Design'!AM35/16.7)</f>
        <v>0</v>
      </c>
      <c r="AM9" s="177" t="n">
        <f aca="false">IF('Pattern Design'!AN35&lt;3,0,'Pattern Design'!AN35/16.7)</f>
        <v>0</v>
      </c>
      <c r="AN9" s="177" t="n">
        <f aca="false">IF('Pattern Design'!AO35&lt;3,0,'Pattern Design'!AO35/16.7)</f>
        <v>0</v>
      </c>
    </row>
    <row r="10" customFormat="false" ht="13.2" hidden="false" customHeight="false" outlineLevel="0" collapsed="false">
      <c r="A10" s="0" t="n">
        <f aca="false">'Pattern Design'!AI21-(Sheet1!A3+Sheet1!A4+Sheet1!A5+Sheet1!A6+Sheet1!A7+Sheet1!A8+Sheet1!A9)</f>
        <v>0</v>
      </c>
      <c r="B10" s="177" t="n">
        <f aca="false">IF('Pattern Design'!C36&lt;3,0,'Pattern Design'!C36/16.7)</f>
        <v>0</v>
      </c>
      <c r="C10" s="177" t="n">
        <f aca="false">IF('Pattern Design'!D36&lt;3,0,'Pattern Design'!D36/16.7)</f>
        <v>0</v>
      </c>
      <c r="D10" s="177" t="n">
        <f aca="false">IF('Pattern Design'!E36&lt;3,0,'Pattern Design'!E36/16.7)</f>
        <v>0</v>
      </c>
      <c r="E10" s="177" t="n">
        <f aca="false">IF('Pattern Design'!F36&lt;3,0,'Pattern Design'!F36/16.7)</f>
        <v>0</v>
      </c>
      <c r="F10" s="177" t="n">
        <f aca="false">IF('Pattern Design'!G36&lt;3,0,'Pattern Design'!G36/16.7)</f>
        <v>0</v>
      </c>
      <c r="G10" s="177" t="n">
        <f aca="false">IF('Pattern Design'!H36&lt;3,0,'Pattern Design'!H36/16.7)</f>
        <v>0</v>
      </c>
      <c r="H10" s="177" t="n">
        <f aca="false">IF('Pattern Design'!I36&lt;3,0,'Pattern Design'!I36/16.7)</f>
        <v>0</v>
      </c>
      <c r="I10" s="177" t="n">
        <f aca="false">IF('Pattern Design'!J36&lt;3,0,'Pattern Design'!J36/16.7)</f>
        <v>0</v>
      </c>
      <c r="J10" s="177" t="n">
        <f aca="false">IF('Pattern Design'!K36&lt;3,0,'Pattern Design'!K36/16.7)</f>
        <v>0</v>
      </c>
      <c r="K10" s="177" t="n">
        <f aca="false">IF('Pattern Design'!L36&lt;3,0,'Pattern Design'!L36/16.7)</f>
        <v>0</v>
      </c>
      <c r="L10" s="177" t="n">
        <f aca="false">IF('Pattern Design'!M36&lt;3,0,'Pattern Design'!M36/16.7)</f>
        <v>0</v>
      </c>
      <c r="M10" s="177" t="n">
        <f aca="false">IF('Pattern Design'!N36&lt;3,0,'Pattern Design'!N36/16.7)</f>
        <v>0</v>
      </c>
      <c r="N10" s="177" t="n">
        <f aca="false">IF('Pattern Design'!O36&lt;3,0,'Pattern Design'!O36/16.7)</f>
        <v>0</v>
      </c>
      <c r="O10" s="177" t="n">
        <f aca="false">IF('Pattern Design'!P36&lt;3,0,'Pattern Design'!P36/16.7)</f>
        <v>0</v>
      </c>
      <c r="P10" s="177" t="n">
        <f aca="false">IF('Pattern Design'!Q36&lt;3,0,'Pattern Design'!Q36/16.7)</f>
        <v>0</v>
      </c>
      <c r="Q10" s="177" t="n">
        <f aca="false">IF('Pattern Design'!R36&lt;3,0,'Pattern Design'!R36/16.7)</f>
        <v>0</v>
      </c>
      <c r="R10" s="177" t="n">
        <f aca="false">IF('Pattern Design'!S36&lt;3,0,'Pattern Design'!S36/16.7)</f>
        <v>0</v>
      </c>
      <c r="S10" s="177" t="n">
        <f aca="false">IF('Pattern Design'!T36&lt;3,0,'Pattern Design'!T36/16.7)</f>
        <v>0</v>
      </c>
      <c r="T10" s="177" t="n">
        <f aca="false">IF('Pattern Design'!U36&lt;3,0,'Pattern Design'!U36/16.7)</f>
        <v>0</v>
      </c>
      <c r="U10" s="177" t="n">
        <f aca="false">IF('Pattern Design'!V36&lt;3,0,'Pattern Design'!V36/16.7)</f>
        <v>0</v>
      </c>
      <c r="V10" s="177" t="n">
        <f aca="false">IF('Pattern Design'!W36&lt;3,0,'Pattern Design'!W36/16.7)</f>
        <v>0</v>
      </c>
      <c r="W10" s="177" t="n">
        <f aca="false">IF('Pattern Design'!X36&lt;3,0,'Pattern Design'!X36/16.7)</f>
        <v>0</v>
      </c>
      <c r="X10" s="177" t="n">
        <f aca="false">IF('Pattern Design'!Y36&lt;3,0,'Pattern Design'!Y36/16.7)</f>
        <v>0</v>
      </c>
      <c r="Y10" s="177" t="n">
        <f aca="false">IF('Pattern Design'!Z36&lt;3,0,'Pattern Design'!Z36/16.7)</f>
        <v>0</v>
      </c>
      <c r="Z10" s="177" t="n">
        <f aca="false">IF('Pattern Design'!AA36&lt;3,0,'Pattern Design'!AA36/16.7)</f>
        <v>0</v>
      </c>
      <c r="AA10" s="177" t="n">
        <f aca="false">IF('Pattern Design'!AB36&lt;3,0,'Pattern Design'!AB36/16.7)</f>
        <v>0</v>
      </c>
      <c r="AB10" s="177" t="n">
        <f aca="false">IF('Pattern Design'!AC36&lt;3,0,'Pattern Design'!AC36/16.7)</f>
        <v>0</v>
      </c>
      <c r="AC10" s="177" t="n">
        <f aca="false">IF('Pattern Design'!AD36&lt;3,0,'Pattern Design'!AD36/16.7)</f>
        <v>0</v>
      </c>
      <c r="AD10" s="177" t="n">
        <f aca="false">IF('Pattern Design'!AE36&lt;3,0,'Pattern Design'!AE36/16.7)</f>
        <v>0</v>
      </c>
      <c r="AE10" s="177" t="n">
        <f aca="false">IF('Pattern Design'!AF36&lt;3,0,'Pattern Design'!AF36/16.7)</f>
        <v>0</v>
      </c>
      <c r="AF10" s="177" t="n">
        <f aca="false">IF('Pattern Design'!AG36&lt;3,0,'Pattern Design'!AG36/16.7)</f>
        <v>0</v>
      </c>
      <c r="AG10" s="177" t="n">
        <f aca="false">IF('Pattern Design'!AH36&lt;3,0,'Pattern Design'!AH36/16.7)</f>
        <v>0</v>
      </c>
      <c r="AH10" s="177" t="n">
        <f aca="false">IF('Pattern Design'!AI36&lt;3,0,'Pattern Design'!AI36/16.7)</f>
        <v>0</v>
      </c>
      <c r="AI10" s="177" t="n">
        <f aca="false">IF('Pattern Design'!AJ36&lt;3,0,'Pattern Design'!AJ36/16.7)</f>
        <v>0</v>
      </c>
      <c r="AJ10" s="177" t="n">
        <f aca="false">IF('Pattern Design'!AK36&lt;3,0,'Pattern Design'!AK36/16.7)</f>
        <v>0</v>
      </c>
      <c r="AK10" s="177" t="n">
        <f aca="false">IF('Pattern Design'!AL36&lt;3,0,'Pattern Design'!AL36/16.7)</f>
        <v>0</v>
      </c>
      <c r="AL10" s="177" t="n">
        <f aca="false">IF('Pattern Design'!AM36&lt;3,0,'Pattern Design'!AM36/16.7)</f>
        <v>0</v>
      </c>
      <c r="AM10" s="177" t="n">
        <f aca="false">IF('Pattern Design'!AN36&lt;3,0,'Pattern Design'!AN36/16.7)</f>
        <v>0</v>
      </c>
      <c r="AN10" s="177" t="n">
        <f aca="false">IF('Pattern Design'!AO36&lt;3,0,'Pattern Design'!AO36/16.7)</f>
        <v>0</v>
      </c>
    </row>
    <row r="12" customFormat="false" ht="13.2" hidden="false" customHeight="false" outlineLevel="0" collapsed="false">
      <c r="A12" s="0" t="n">
        <f aca="false">A3*10</f>
        <v>90</v>
      </c>
      <c r="B12" s="0" t="n">
        <f aca="false">B3*$A12</f>
        <v>80.8383233532934</v>
      </c>
      <c r="C12" s="0" t="n">
        <f aca="false">C3*$A12</f>
        <v>80.8383233532934</v>
      </c>
      <c r="D12" s="0" t="n">
        <f aca="false">D3*$A12</f>
        <v>107.784431137725</v>
      </c>
      <c r="E12" s="0" t="n">
        <f aca="false">E3*$A12</f>
        <v>107.784431137725</v>
      </c>
      <c r="F12" s="0" t="n">
        <f aca="false">F3*$A12</f>
        <v>161.676646706587</v>
      </c>
      <c r="G12" s="0" t="n">
        <f aca="false">G3*$A12</f>
        <v>161.676646706587</v>
      </c>
      <c r="H12" s="0" t="n">
        <f aca="false">H3*$A12</f>
        <v>237.125748502994</v>
      </c>
      <c r="I12" s="0" t="n">
        <f aca="false">I3*$A12</f>
        <v>301.796407185628</v>
      </c>
      <c r="J12" s="0" t="n">
        <f aca="false">J3*$A12</f>
        <v>361.077844311377</v>
      </c>
      <c r="K12" s="0" t="n">
        <f aca="false">K3*$A12</f>
        <v>425.748502994012</v>
      </c>
      <c r="L12" s="0" t="n">
        <f aca="false">L3*$A12</f>
        <v>485.029940119761</v>
      </c>
      <c r="M12" s="0" t="n">
        <f aca="false">M3*$A12</f>
        <v>485.029940119761</v>
      </c>
      <c r="N12" s="0" t="n">
        <f aca="false">N3*$A12</f>
        <v>485.029940119761</v>
      </c>
      <c r="O12" s="0" t="n">
        <f aca="false">O3*$A12</f>
        <v>485.029940119761</v>
      </c>
      <c r="P12" s="0" t="n">
        <f aca="false">P3*$A12</f>
        <v>485.029940119761</v>
      </c>
      <c r="Q12" s="0" t="n">
        <f aca="false">Q3*$A12</f>
        <v>485.029940119761</v>
      </c>
      <c r="R12" s="0" t="n">
        <f aca="false">R3*$A12</f>
        <v>485.029940119761</v>
      </c>
      <c r="S12" s="0" t="n">
        <f aca="false">S3*$A12</f>
        <v>485.029940119761</v>
      </c>
      <c r="T12" s="0" t="n">
        <f aca="false">T3*$A12</f>
        <v>485.029940119761</v>
      </c>
      <c r="U12" s="0" t="n">
        <f aca="false">U3*$A12</f>
        <v>485.029940119761</v>
      </c>
      <c r="V12" s="0" t="n">
        <f aca="false">V3*$A12</f>
        <v>485.029940119761</v>
      </c>
      <c r="W12" s="0" t="n">
        <f aca="false">W3*$A12</f>
        <v>485.029940119761</v>
      </c>
      <c r="X12" s="0" t="n">
        <f aca="false">X3*$A12</f>
        <v>485.029940119761</v>
      </c>
      <c r="Y12" s="0" t="n">
        <f aca="false">Y3*$A12</f>
        <v>485.029940119761</v>
      </c>
      <c r="Z12" s="0" t="n">
        <f aca="false">Z3*$A12</f>
        <v>485.029940119761</v>
      </c>
      <c r="AA12" s="0" t="n">
        <f aca="false">AA3*$A12</f>
        <v>485.029940119761</v>
      </c>
      <c r="AB12" s="0" t="n">
        <f aca="false">AB3*$A12</f>
        <v>485.029940119761</v>
      </c>
      <c r="AC12" s="0" t="n">
        <f aca="false">AC3*$A12</f>
        <v>485.029940119761</v>
      </c>
      <c r="AD12" s="0" t="n">
        <f aca="false">AD3*$A12</f>
        <v>485.029940119761</v>
      </c>
      <c r="AE12" s="0" t="n">
        <f aca="false">AE3*$A12</f>
        <v>425.748502994012</v>
      </c>
      <c r="AF12" s="0" t="n">
        <f aca="false">AF3*$A12</f>
        <v>361.077844311377</v>
      </c>
      <c r="AG12" s="0" t="n">
        <f aca="false">AG3*$A12</f>
        <v>301.796407185628</v>
      </c>
      <c r="AH12" s="0" t="n">
        <f aca="false">AH3*$A12</f>
        <v>237.125748502994</v>
      </c>
      <c r="AI12" s="0" t="n">
        <f aca="false">AI3*$A12</f>
        <v>161.676646706587</v>
      </c>
      <c r="AJ12" s="0" t="n">
        <f aca="false">AJ3*$A12</f>
        <v>161.676646706587</v>
      </c>
      <c r="AK12" s="0" t="n">
        <f aca="false">AK3*$A12</f>
        <v>107.784431137725</v>
      </c>
      <c r="AL12" s="0" t="n">
        <f aca="false">AL3*$A12</f>
        <v>107.784431137725</v>
      </c>
      <c r="AM12" s="0" t="n">
        <f aca="false">AM3*$A12</f>
        <v>80.8383233532934</v>
      </c>
      <c r="AN12" s="0" t="n">
        <f aca="false">AN3*$A12</f>
        <v>80.8383233532934</v>
      </c>
      <c r="AO12" s="0" t="n">
        <f aca="false">SUM(B12:AN12)</f>
        <v>13268.2634730539</v>
      </c>
      <c r="AP12" s="0" t="n">
        <f aca="false">AO12/1000</f>
        <v>13.2682634730539</v>
      </c>
      <c r="AQ12" s="177" t="n">
        <f aca="false">AP12*0.7</f>
        <v>9.28778443113773</v>
      </c>
    </row>
    <row r="13" customFormat="false" ht="13.2" hidden="false" customHeight="false" outlineLevel="0" collapsed="false">
      <c r="A13" s="0" t="n">
        <f aca="false">A4*10</f>
        <v>70</v>
      </c>
      <c r="B13" s="0" t="n">
        <f aca="false">B4*$A13</f>
        <v>12.5748502994012</v>
      </c>
      <c r="C13" s="0" t="n">
        <f aca="false">C4*$A13</f>
        <v>12.5748502994012</v>
      </c>
      <c r="D13" s="0" t="n">
        <f aca="false">D4*$A13</f>
        <v>41.9161676646707</v>
      </c>
      <c r="E13" s="0" t="n">
        <f aca="false">E4*$A13</f>
        <v>41.9161676646707</v>
      </c>
      <c r="F13" s="0" t="n">
        <f aca="false">F4*$A13</f>
        <v>83.8323353293413</v>
      </c>
      <c r="G13" s="0" t="n">
        <f aca="false">G4*$A13</f>
        <v>83.8323353293413</v>
      </c>
      <c r="H13" s="0" t="n">
        <f aca="false">H4*$A13</f>
        <v>104.790419161677</v>
      </c>
      <c r="I13" s="0" t="n">
        <f aca="false">I4*$A13</f>
        <v>167.664670658683</v>
      </c>
      <c r="J13" s="0" t="n">
        <f aca="false">J4*$A13</f>
        <v>188.622754491018</v>
      </c>
      <c r="K13" s="0" t="n">
        <f aca="false">K4*$A13</f>
        <v>251.497005988024</v>
      </c>
      <c r="L13" s="0" t="n">
        <f aca="false">L4*$A13</f>
        <v>251.497005988024</v>
      </c>
      <c r="M13" s="0" t="n">
        <f aca="false">M4*$A13</f>
        <v>251.497005988024</v>
      </c>
      <c r="N13" s="0" t="n">
        <f aca="false">N4*$A13</f>
        <v>251.497005988024</v>
      </c>
      <c r="O13" s="0" t="n">
        <f aca="false">O4*$A13</f>
        <v>251.497005988024</v>
      </c>
      <c r="P13" s="0" t="n">
        <f aca="false">P4*$A13</f>
        <v>251.497005988024</v>
      </c>
      <c r="Q13" s="0" t="n">
        <f aca="false">Q4*$A13</f>
        <v>251.497005988024</v>
      </c>
      <c r="R13" s="0" t="n">
        <f aca="false">R4*$A13</f>
        <v>251.497005988024</v>
      </c>
      <c r="S13" s="0" t="n">
        <f aca="false">S4*$A13</f>
        <v>251.497005988024</v>
      </c>
      <c r="T13" s="0" t="n">
        <f aca="false">T4*$A13</f>
        <v>251.497005988024</v>
      </c>
      <c r="U13" s="0" t="n">
        <f aca="false">U4*$A13</f>
        <v>251.497005988024</v>
      </c>
      <c r="V13" s="0" t="n">
        <f aca="false">V4*$A13</f>
        <v>251.497005988024</v>
      </c>
      <c r="W13" s="0" t="n">
        <f aca="false">W4*$A13</f>
        <v>251.497005988024</v>
      </c>
      <c r="X13" s="0" t="n">
        <f aca="false">X4*$A13</f>
        <v>251.497005988024</v>
      </c>
      <c r="Y13" s="0" t="n">
        <f aca="false">Y4*$A13</f>
        <v>251.497005988024</v>
      </c>
      <c r="Z13" s="0" t="n">
        <f aca="false">Z4*$A13</f>
        <v>251.497005988024</v>
      </c>
      <c r="AA13" s="0" t="n">
        <f aca="false">AA4*$A13</f>
        <v>251.497005988024</v>
      </c>
      <c r="AB13" s="0" t="n">
        <f aca="false">AB4*$A13</f>
        <v>251.497005988024</v>
      </c>
      <c r="AC13" s="0" t="n">
        <f aca="false">AC4*$A13</f>
        <v>251.497005988024</v>
      </c>
      <c r="AD13" s="0" t="n">
        <f aca="false">AD4*$A13</f>
        <v>251.497005988024</v>
      </c>
      <c r="AE13" s="0" t="n">
        <f aca="false">AE4*$A13</f>
        <v>251.497005988024</v>
      </c>
      <c r="AF13" s="0" t="n">
        <f aca="false">AF4*$A13</f>
        <v>188.622754491018</v>
      </c>
      <c r="AG13" s="0" t="n">
        <f aca="false">AG4*$A13</f>
        <v>167.664670658683</v>
      </c>
      <c r="AH13" s="0" t="n">
        <f aca="false">AH4*$A13</f>
        <v>104.790419161677</v>
      </c>
      <c r="AI13" s="0" t="n">
        <f aca="false">AI4*$A13</f>
        <v>83.8323353293413</v>
      </c>
      <c r="AJ13" s="0" t="n">
        <f aca="false">AJ4*$A13</f>
        <v>83.8323353293413</v>
      </c>
      <c r="AK13" s="0" t="n">
        <f aca="false">AK4*$A13</f>
        <v>41.9161676646707</v>
      </c>
      <c r="AL13" s="0" t="n">
        <f aca="false">AL4*$A13</f>
        <v>41.9161676646707</v>
      </c>
      <c r="AM13" s="0" t="n">
        <f aca="false">AM4*$A13</f>
        <v>12.5748502994012</v>
      </c>
      <c r="AN13" s="0" t="n">
        <f aca="false">AN4*$A13</f>
        <v>12.5748502994012</v>
      </c>
      <c r="AO13" s="0" t="n">
        <f aca="false">SUM(B13:AN13)</f>
        <v>6756.88622754491</v>
      </c>
      <c r="AP13" s="0" t="n">
        <f aca="false">AO13/1000</f>
        <v>6.75688622754491</v>
      </c>
      <c r="AQ13" s="177" t="n">
        <f aca="false">AP13*0.7</f>
        <v>4.72982035928144</v>
      </c>
    </row>
    <row r="14" customFormat="false" ht="13.2" hidden="false" customHeight="false" outlineLevel="0" collapsed="false">
      <c r="A14" s="0" t="n">
        <f aca="false">A5*10</f>
        <v>80</v>
      </c>
      <c r="B14" s="0" t="n">
        <f aca="false">B5*$A14</f>
        <v>0</v>
      </c>
      <c r="C14" s="0" t="n">
        <f aca="false">C5*$A14</f>
        <v>0</v>
      </c>
      <c r="D14" s="0" t="n">
        <f aca="false">D5*$A14</f>
        <v>28.7425149700598</v>
      </c>
      <c r="E14" s="0" t="n">
        <f aca="false">E5*$A14</f>
        <v>28.7425149700598</v>
      </c>
      <c r="F14" s="0" t="n">
        <f aca="false">F5*$A14</f>
        <v>28.7425149700598</v>
      </c>
      <c r="G14" s="0" t="n">
        <f aca="false">G5*$A14</f>
        <v>47.9041916167665</v>
      </c>
      <c r="H14" s="0" t="n">
        <f aca="false">H5*$A14</f>
        <v>47.9041916167665</v>
      </c>
      <c r="I14" s="0" t="n">
        <f aca="false">I5*$A14</f>
        <v>95.8083832335329</v>
      </c>
      <c r="J14" s="0" t="n">
        <f aca="false">J5*$A14</f>
        <v>95.8083832335329</v>
      </c>
      <c r="K14" s="0" t="n">
        <f aca="false">K5*$A14</f>
        <v>143.712574850299</v>
      </c>
      <c r="L14" s="0" t="n">
        <f aca="false">L5*$A14</f>
        <v>167.664670658683</v>
      </c>
      <c r="M14" s="0" t="n">
        <f aca="false">M5*$A14</f>
        <v>191.616766467066</v>
      </c>
      <c r="N14" s="0" t="n">
        <f aca="false">N5*$A14</f>
        <v>191.616766467066</v>
      </c>
      <c r="O14" s="0" t="n">
        <f aca="false">O5*$A14</f>
        <v>191.616766467066</v>
      </c>
      <c r="P14" s="0" t="n">
        <f aca="false">P5*$A14</f>
        <v>191.616766467066</v>
      </c>
      <c r="Q14" s="0" t="n">
        <f aca="false">Q5*$A14</f>
        <v>191.616766467066</v>
      </c>
      <c r="R14" s="0" t="n">
        <f aca="false">R5*$A14</f>
        <v>191.616766467066</v>
      </c>
      <c r="S14" s="0" t="n">
        <f aca="false">S5*$A14</f>
        <v>191.616766467066</v>
      </c>
      <c r="T14" s="0" t="n">
        <f aca="false">T5*$A14</f>
        <v>191.616766467066</v>
      </c>
      <c r="U14" s="0" t="n">
        <f aca="false">U5*$A14</f>
        <v>191.616766467066</v>
      </c>
      <c r="V14" s="0" t="n">
        <f aca="false">V5*$A14</f>
        <v>191.616766467066</v>
      </c>
      <c r="W14" s="0" t="n">
        <f aca="false">W5*$A14</f>
        <v>191.616766467066</v>
      </c>
      <c r="X14" s="0" t="n">
        <f aca="false">X5*$A14</f>
        <v>191.616766467066</v>
      </c>
      <c r="Y14" s="0" t="n">
        <f aca="false">Y5*$A14</f>
        <v>191.616766467066</v>
      </c>
      <c r="Z14" s="0" t="n">
        <f aca="false">Z5*$A14</f>
        <v>191.616766467066</v>
      </c>
      <c r="AA14" s="0" t="n">
        <f aca="false">AA5*$A14</f>
        <v>191.616766467066</v>
      </c>
      <c r="AB14" s="0" t="n">
        <f aca="false">AB5*$A14</f>
        <v>191.616766467066</v>
      </c>
      <c r="AC14" s="0" t="n">
        <f aca="false">AC5*$A14</f>
        <v>191.616766467066</v>
      </c>
      <c r="AD14" s="0" t="n">
        <f aca="false">AD5*$A14</f>
        <v>167.664670658683</v>
      </c>
      <c r="AE14" s="0" t="n">
        <f aca="false">AE5*$A14</f>
        <v>143.712574850299</v>
      </c>
      <c r="AF14" s="0" t="n">
        <f aca="false">AF5*$A14</f>
        <v>95.8083832335329</v>
      </c>
      <c r="AG14" s="0" t="n">
        <f aca="false">AG5*$A14</f>
        <v>95.8083832335329</v>
      </c>
      <c r="AH14" s="0" t="n">
        <f aca="false">AH5*$A14</f>
        <v>47.9041916167665</v>
      </c>
      <c r="AI14" s="0" t="n">
        <f aca="false">AI5*$A14</f>
        <v>47.9041916167665</v>
      </c>
      <c r="AJ14" s="0" t="n">
        <f aca="false">AJ5*$A14</f>
        <v>28.7425149700598</v>
      </c>
      <c r="AK14" s="0" t="n">
        <f aca="false">AK5*$A14</f>
        <v>28.7425149700598</v>
      </c>
      <c r="AL14" s="0" t="n">
        <f aca="false">AL5*$A14</f>
        <v>28.7425149700598</v>
      </c>
      <c r="AM14" s="0" t="n">
        <f aca="false">AM5*$A14</f>
        <v>0</v>
      </c>
      <c r="AN14" s="0" t="n">
        <f aca="false">AN5*$A14</f>
        <v>0</v>
      </c>
      <c r="AO14" s="0" t="n">
        <f aca="false">SUM(B14:AN14)</f>
        <v>4627.54491017964</v>
      </c>
      <c r="AP14" s="0" t="n">
        <f aca="false">AO14/1000</f>
        <v>4.62754491017964</v>
      </c>
      <c r="AQ14" s="177" t="n">
        <f aca="false">AP14*0.7</f>
        <v>3.23928143712574</v>
      </c>
    </row>
    <row r="15" customFormat="false" ht="13.2" hidden="false" customHeight="false" outlineLevel="0" collapsed="false">
      <c r="A15" s="0" t="n">
        <f aca="false">A6*10</f>
        <v>40</v>
      </c>
      <c r="B15" s="0" t="n">
        <f aca="false">B6*$A15</f>
        <v>0</v>
      </c>
      <c r="C15" s="0" t="n">
        <f aca="false">C6*$A15</f>
        <v>0</v>
      </c>
      <c r="D15" s="0" t="n">
        <f aca="false">D6*$A15</f>
        <v>7.18562874251496</v>
      </c>
      <c r="E15" s="0" t="n">
        <f aca="false">E6*$A15</f>
        <v>7.18562874251496</v>
      </c>
      <c r="F15" s="0" t="n">
        <f aca="false">F6*$A15</f>
        <v>7.18562874251497</v>
      </c>
      <c r="G15" s="0" t="n">
        <f aca="false">G6*$A15</f>
        <v>11.9760479041916</v>
      </c>
      <c r="H15" s="0" t="n">
        <f aca="false">H6*$A15</f>
        <v>11.9760479041916</v>
      </c>
      <c r="I15" s="0" t="n">
        <f aca="false">I6*$A15</f>
        <v>28.7425149700599</v>
      </c>
      <c r="J15" s="0" t="n">
        <f aca="false">J6*$A15</f>
        <v>43.11377245509</v>
      </c>
      <c r="K15" s="0" t="n">
        <f aca="false">K6*$A15</f>
        <v>52.6946107784432</v>
      </c>
      <c r="L15" s="0" t="n">
        <f aca="false">L6*$A15</f>
        <v>57.4850299401196</v>
      </c>
      <c r="M15" s="0" t="n">
        <f aca="false">M6*$A15</f>
        <v>57.4850299401196</v>
      </c>
      <c r="N15" s="0" t="n">
        <f aca="false">N6*$A15</f>
        <v>57.4850299401196</v>
      </c>
      <c r="O15" s="0" t="n">
        <f aca="false">O6*$A15</f>
        <v>57.4850299401196</v>
      </c>
      <c r="P15" s="0" t="n">
        <f aca="false">P6*$A15</f>
        <v>57.4850299401196</v>
      </c>
      <c r="Q15" s="0" t="n">
        <f aca="false">Q6*$A15</f>
        <v>57.4850299401196</v>
      </c>
      <c r="R15" s="0" t="n">
        <f aca="false">R6*$A15</f>
        <v>57.4850299401196</v>
      </c>
      <c r="S15" s="0" t="n">
        <f aca="false">S6*$A15</f>
        <v>57.4850299401196</v>
      </c>
      <c r="T15" s="0" t="n">
        <f aca="false">T6*$A15</f>
        <v>57.4850299401196</v>
      </c>
      <c r="U15" s="0" t="n">
        <f aca="false">U6*$A15</f>
        <v>57.4850299401196</v>
      </c>
      <c r="V15" s="0" t="n">
        <f aca="false">V6*$A15</f>
        <v>57.4850299401196</v>
      </c>
      <c r="W15" s="0" t="n">
        <f aca="false">W6*$A15</f>
        <v>57.4850299401196</v>
      </c>
      <c r="X15" s="0" t="n">
        <f aca="false">X6*$A15</f>
        <v>57.4850299401196</v>
      </c>
      <c r="Y15" s="0" t="n">
        <f aca="false">Y6*$A15</f>
        <v>57.4850299401196</v>
      </c>
      <c r="Z15" s="0" t="n">
        <f aca="false">Z6*$A15</f>
        <v>57.4850299401196</v>
      </c>
      <c r="AA15" s="0" t="n">
        <f aca="false">AA6*$A15</f>
        <v>57.4850299401196</v>
      </c>
      <c r="AB15" s="0" t="n">
        <f aca="false">AB6*$A15</f>
        <v>57.4850299401196</v>
      </c>
      <c r="AC15" s="0" t="n">
        <f aca="false">AC6*$A15</f>
        <v>57.4850299401196</v>
      </c>
      <c r="AD15" s="0" t="n">
        <f aca="false">AD6*$A15</f>
        <v>57.4850299401196</v>
      </c>
      <c r="AE15" s="0" t="n">
        <f aca="false">AE6*$A15</f>
        <v>52.6946107784432</v>
      </c>
      <c r="AF15" s="0" t="n">
        <f aca="false">AF6*$A15</f>
        <v>43.11377245509</v>
      </c>
      <c r="AG15" s="0" t="n">
        <f aca="false">AG6*$A15</f>
        <v>28.7425149700599</v>
      </c>
      <c r="AH15" s="0" t="n">
        <f aca="false">AH6*$A15</f>
        <v>11.9760479041916</v>
      </c>
      <c r="AI15" s="0" t="n">
        <f aca="false">AI6*$A15</f>
        <v>11.9760479041916</v>
      </c>
      <c r="AJ15" s="0" t="n">
        <f aca="false">AJ6*$A15</f>
        <v>7.18562874251497</v>
      </c>
      <c r="AK15" s="0" t="n">
        <f aca="false">AK6*$A15</f>
        <v>7.18562874251496</v>
      </c>
      <c r="AL15" s="0" t="n">
        <f aca="false">AL6*$A15</f>
        <v>7.18562874251496</v>
      </c>
      <c r="AM15" s="0" t="n">
        <f aca="false">AM6*$A15</f>
        <v>0</v>
      </c>
      <c r="AN15" s="0" t="n">
        <f aca="false">AN6*$A15</f>
        <v>0</v>
      </c>
      <c r="AO15" s="0" t="n">
        <f aca="false">SUM(B15:AN15)</f>
        <v>1432.33532934132</v>
      </c>
      <c r="AP15" s="0" t="n">
        <f aca="false">AO15/1000</f>
        <v>1.43233532934132</v>
      </c>
      <c r="AQ15" s="177" t="n">
        <f aca="false">AP15*0.7</f>
        <v>1.00263473053892</v>
      </c>
    </row>
    <row r="16" customFormat="false" ht="13.2" hidden="false" customHeight="false" outlineLevel="0" collapsed="false">
      <c r="A16" s="0" t="n">
        <f aca="false">A7*10</f>
        <v>100</v>
      </c>
      <c r="B16" s="0" t="n">
        <f aca="false">B7*$A16</f>
        <v>0</v>
      </c>
      <c r="C16" s="0" t="n">
        <f aca="false">C7*$A16</f>
        <v>0</v>
      </c>
      <c r="D16" s="0" t="n">
        <f aca="false">D7*$A16</f>
        <v>0</v>
      </c>
      <c r="E16" s="0" t="n">
        <f aca="false">E7*$A16</f>
        <v>0</v>
      </c>
      <c r="F16" s="0" t="n">
        <f aca="false">F7*$A16</f>
        <v>0</v>
      </c>
      <c r="G16" s="0" t="n">
        <f aca="false">G7*$A16</f>
        <v>17.9640718562874</v>
      </c>
      <c r="H16" s="0" t="n">
        <f aca="false">H7*$A16</f>
        <v>17.9640718562874</v>
      </c>
      <c r="I16" s="0" t="n">
        <f aca="false">I7*$A16</f>
        <v>17.9640718562874</v>
      </c>
      <c r="J16" s="0" t="n">
        <f aca="false">J7*$A16</f>
        <v>17.9640718562874</v>
      </c>
      <c r="K16" s="0" t="n">
        <f aca="false">K7*$A16</f>
        <v>17.9640718562874</v>
      </c>
      <c r="L16" s="0" t="n">
        <f aca="false">L7*$A16</f>
        <v>17.9640718562874</v>
      </c>
      <c r="M16" s="0" t="n">
        <f aca="false">M7*$A16</f>
        <v>17.9640718562874</v>
      </c>
      <c r="N16" s="0" t="n">
        <f aca="false">N7*$A16</f>
        <v>17.9640718562874</v>
      </c>
      <c r="O16" s="0" t="n">
        <f aca="false">O7*$A16</f>
        <v>17.9640718562874</v>
      </c>
      <c r="P16" s="0" t="n">
        <f aca="false">P7*$A16</f>
        <v>17.9640718562874</v>
      </c>
      <c r="Q16" s="0" t="n">
        <f aca="false">Q7*$A16</f>
        <v>17.9640718562874</v>
      </c>
      <c r="R16" s="0" t="n">
        <f aca="false">R7*$A16</f>
        <v>17.9640718562874</v>
      </c>
      <c r="S16" s="0" t="n">
        <f aca="false">S7*$A16</f>
        <v>17.9640718562874</v>
      </c>
      <c r="T16" s="0" t="n">
        <f aca="false">T7*$A16</f>
        <v>17.9640718562874</v>
      </c>
      <c r="U16" s="0" t="n">
        <f aca="false">U7*$A16</f>
        <v>17.9640718562874</v>
      </c>
      <c r="V16" s="0" t="n">
        <f aca="false">V7*$A16</f>
        <v>17.9640718562874</v>
      </c>
      <c r="W16" s="0" t="n">
        <f aca="false">W7*$A16</f>
        <v>17.9640718562874</v>
      </c>
      <c r="X16" s="0" t="n">
        <f aca="false">X7*$A16</f>
        <v>17.9640718562874</v>
      </c>
      <c r="Y16" s="0" t="n">
        <f aca="false">Y7*$A16</f>
        <v>17.9640718562874</v>
      </c>
      <c r="Z16" s="0" t="n">
        <f aca="false">Z7*$A16</f>
        <v>17.9640718562874</v>
      </c>
      <c r="AA16" s="0" t="n">
        <f aca="false">AA7*$A16</f>
        <v>17.9640718562874</v>
      </c>
      <c r="AB16" s="0" t="n">
        <f aca="false">AB7*$A16</f>
        <v>17.9640718562874</v>
      </c>
      <c r="AC16" s="0" t="n">
        <f aca="false">AC7*$A16</f>
        <v>17.9640718562874</v>
      </c>
      <c r="AD16" s="0" t="n">
        <f aca="false">AD7*$A16</f>
        <v>17.9640718562874</v>
      </c>
      <c r="AE16" s="0" t="n">
        <f aca="false">AE7*$A16</f>
        <v>17.9640718562874</v>
      </c>
      <c r="AF16" s="0" t="n">
        <f aca="false">AF7*$A16</f>
        <v>17.9640718562874</v>
      </c>
      <c r="AG16" s="0" t="n">
        <f aca="false">AG7*$A16</f>
        <v>17.9640718562874</v>
      </c>
      <c r="AH16" s="0" t="n">
        <f aca="false">AH7*$A16</f>
        <v>17.9640718562874</v>
      </c>
      <c r="AI16" s="0" t="n">
        <f aca="false">AI7*$A16</f>
        <v>17.9640718562874</v>
      </c>
      <c r="AJ16" s="0" t="n">
        <f aca="false">AJ7*$A16</f>
        <v>0</v>
      </c>
      <c r="AK16" s="0" t="n">
        <f aca="false">AK7*$A16</f>
        <v>0</v>
      </c>
      <c r="AL16" s="0" t="n">
        <f aca="false">AL7*$A16</f>
        <v>0</v>
      </c>
      <c r="AM16" s="0" t="n">
        <f aca="false">AM7*$A16</f>
        <v>0</v>
      </c>
      <c r="AN16" s="0" t="n">
        <f aca="false">AN7*$A16</f>
        <v>0</v>
      </c>
      <c r="AO16" s="0" t="n">
        <f aca="false">SUM(B16:AN16)</f>
        <v>520.958083832335</v>
      </c>
      <c r="AP16" s="0" t="n">
        <f aca="false">AO16/1000</f>
        <v>0.520958083832335</v>
      </c>
      <c r="AQ16" s="177" t="n">
        <f aca="false">AP16*0.7</f>
        <v>0.364670658682634</v>
      </c>
    </row>
    <row r="17" customFormat="false" ht="13.2" hidden="false" customHeight="false" outlineLevel="0" collapsed="false">
      <c r="A17" s="0" t="n">
        <f aca="false">A8*10</f>
        <v>-380</v>
      </c>
      <c r="B17" s="0" t="n">
        <f aca="false">B8*$A17</f>
        <v>-0</v>
      </c>
      <c r="C17" s="0" t="n">
        <f aca="false">C8*$A17</f>
        <v>-0</v>
      </c>
      <c r="D17" s="0" t="n">
        <f aca="false">D8*$A17</f>
        <v>-0</v>
      </c>
      <c r="E17" s="0" t="n">
        <f aca="false">E8*$A17</f>
        <v>-0</v>
      </c>
      <c r="F17" s="0" t="n">
        <f aca="false">F8*$A17</f>
        <v>-0</v>
      </c>
      <c r="G17" s="0" t="n">
        <f aca="false">G8*$A17</f>
        <v>-0</v>
      </c>
      <c r="H17" s="0" t="n">
        <f aca="false">H8*$A17</f>
        <v>-0</v>
      </c>
      <c r="I17" s="0" t="n">
        <f aca="false">I8*$A17</f>
        <v>-0</v>
      </c>
      <c r="J17" s="0" t="n">
        <f aca="false">J8*$A17</f>
        <v>-0</v>
      </c>
      <c r="K17" s="0" t="n">
        <f aca="false">K8*$A17</f>
        <v>-0</v>
      </c>
      <c r="L17" s="0" t="n">
        <f aca="false">L8*$A17</f>
        <v>-0</v>
      </c>
      <c r="M17" s="0" t="n">
        <f aca="false">M8*$A17</f>
        <v>-0</v>
      </c>
      <c r="N17" s="0" t="n">
        <f aca="false">N8*$A17</f>
        <v>-0</v>
      </c>
      <c r="O17" s="0" t="n">
        <f aca="false">O8*$A17</f>
        <v>-0</v>
      </c>
      <c r="P17" s="0" t="n">
        <f aca="false">P8*$A17</f>
        <v>-0</v>
      </c>
      <c r="Q17" s="0" t="n">
        <f aca="false">Q8*$A17</f>
        <v>-0</v>
      </c>
      <c r="R17" s="0" t="n">
        <f aca="false">R8*$A17</f>
        <v>-0</v>
      </c>
      <c r="S17" s="0" t="n">
        <f aca="false">S8*$A17</f>
        <v>-0</v>
      </c>
      <c r="T17" s="0" t="n">
        <f aca="false">T8*$A17</f>
        <v>-0</v>
      </c>
      <c r="U17" s="0" t="n">
        <f aca="false">U8*$A17</f>
        <v>-0</v>
      </c>
      <c r="V17" s="0" t="n">
        <f aca="false">V8*$A17</f>
        <v>-0</v>
      </c>
      <c r="W17" s="0" t="n">
        <f aca="false">W8*$A17</f>
        <v>-0</v>
      </c>
      <c r="X17" s="0" t="n">
        <f aca="false">X8*$A17</f>
        <v>-0</v>
      </c>
      <c r="Y17" s="0" t="n">
        <f aca="false">Y8*$A17</f>
        <v>-0</v>
      </c>
      <c r="Z17" s="0" t="n">
        <f aca="false">Z8*$A17</f>
        <v>-0</v>
      </c>
      <c r="AA17" s="0" t="n">
        <f aca="false">AA8*$A17</f>
        <v>-0</v>
      </c>
      <c r="AB17" s="0" t="n">
        <f aca="false">AB8*$A17</f>
        <v>-0</v>
      </c>
      <c r="AC17" s="0" t="n">
        <f aca="false">AC8*$A17</f>
        <v>-0</v>
      </c>
      <c r="AD17" s="0" t="n">
        <f aca="false">AD8*$A17</f>
        <v>-0</v>
      </c>
      <c r="AE17" s="0" t="n">
        <f aca="false">AE8*$A17</f>
        <v>-0</v>
      </c>
      <c r="AF17" s="0" t="n">
        <f aca="false">AF8*$A17</f>
        <v>-0</v>
      </c>
      <c r="AG17" s="0" t="n">
        <f aca="false">AG8*$A17</f>
        <v>-0</v>
      </c>
      <c r="AH17" s="0" t="n">
        <f aca="false">AH8*$A17</f>
        <v>-0</v>
      </c>
      <c r="AI17" s="0" t="n">
        <f aca="false">AI8*$A17</f>
        <v>-0</v>
      </c>
      <c r="AJ17" s="0" t="n">
        <f aca="false">AJ8*$A17</f>
        <v>-0</v>
      </c>
      <c r="AK17" s="0" t="n">
        <f aca="false">AK8*$A17</f>
        <v>-0</v>
      </c>
      <c r="AL17" s="0" t="n">
        <f aca="false">AL8*$A17</f>
        <v>-0</v>
      </c>
      <c r="AM17" s="0" t="n">
        <f aca="false">AM8*$A17</f>
        <v>-0</v>
      </c>
      <c r="AN17" s="0" t="n">
        <f aca="false">AN8*$A17</f>
        <v>-0</v>
      </c>
      <c r="AO17" s="0" t="n">
        <f aca="false">SUM(B17:AN17)</f>
        <v>0</v>
      </c>
      <c r="AP17" s="178" t="n">
        <f aca="false">AO17/1000</f>
        <v>0</v>
      </c>
      <c r="AQ17" s="177" t="n">
        <f aca="false">AP17*0.7</f>
        <v>0</v>
      </c>
    </row>
    <row r="18" customFormat="false" ht="13.2" hidden="false" customHeight="false" outlineLevel="0" collapsed="false">
      <c r="A18" s="0" t="n">
        <f aca="false">A9*10</f>
        <v>0</v>
      </c>
      <c r="B18" s="0" t="n">
        <f aca="false">B9*$A18</f>
        <v>0</v>
      </c>
      <c r="C18" s="0" t="n">
        <f aca="false">C9*$A18</f>
        <v>0</v>
      </c>
      <c r="D18" s="0" t="n">
        <f aca="false">D9*$A18</f>
        <v>0</v>
      </c>
      <c r="E18" s="0" t="n">
        <f aca="false">E9*$A18</f>
        <v>0</v>
      </c>
      <c r="F18" s="0" t="n">
        <f aca="false">F9*$A18</f>
        <v>0</v>
      </c>
      <c r="G18" s="0" t="n">
        <f aca="false">G9*$A18</f>
        <v>0</v>
      </c>
      <c r="H18" s="0" t="n">
        <f aca="false">H9*$A18</f>
        <v>0</v>
      </c>
      <c r="I18" s="0" t="n">
        <f aca="false">I9*$A18</f>
        <v>0</v>
      </c>
      <c r="J18" s="0" t="n">
        <f aca="false">J9*$A18</f>
        <v>0</v>
      </c>
      <c r="K18" s="0" t="n">
        <f aca="false">K9*$A18</f>
        <v>0</v>
      </c>
      <c r="L18" s="0" t="n">
        <f aca="false">L9*$A18</f>
        <v>0</v>
      </c>
      <c r="M18" s="0" t="n">
        <f aca="false">M9*$A18</f>
        <v>0</v>
      </c>
      <c r="N18" s="0" t="n">
        <f aca="false">N9*$A18</f>
        <v>0</v>
      </c>
      <c r="O18" s="0" t="n">
        <f aca="false">O9*$A18</f>
        <v>0</v>
      </c>
      <c r="P18" s="0" t="n">
        <f aca="false">P9*$A18</f>
        <v>0</v>
      </c>
      <c r="Q18" s="0" t="n">
        <f aca="false">Q9*$A18</f>
        <v>0</v>
      </c>
      <c r="R18" s="0" t="n">
        <f aca="false">R9*$A18</f>
        <v>0</v>
      </c>
      <c r="S18" s="0" t="n">
        <f aca="false">S9*$A18</f>
        <v>0</v>
      </c>
      <c r="T18" s="0" t="n">
        <f aca="false">T9*$A18</f>
        <v>0</v>
      </c>
      <c r="U18" s="0" t="n">
        <f aca="false">U9*$A18</f>
        <v>0</v>
      </c>
      <c r="V18" s="0" t="n">
        <f aca="false">V9*$A18</f>
        <v>0</v>
      </c>
      <c r="W18" s="0" t="n">
        <f aca="false">W9*$A18</f>
        <v>0</v>
      </c>
      <c r="X18" s="0" t="n">
        <f aca="false">X9*$A18</f>
        <v>0</v>
      </c>
      <c r="Y18" s="0" t="n">
        <f aca="false">Y9*$A18</f>
        <v>0</v>
      </c>
      <c r="Z18" s="0" t="n">
        <f aca="false">Z9*$A18</f>
        <v>0</v>
      </c>
      <c r="AA18" s="0" t="n">
        <f aca="false">AA9*$A18</f>
        <v>0</v>
      </c>
      <c r="AB18" s="0" t="n">
        <f aca="false">AB9*$A18</f>
        <v>0</v>
      </c>
      <c r="AC18" s="0" t="n">
        <f aca="false">AC9*$A18</f>
        <v>0</v>
      </c>
      <c r="AD18" s="0" t="n">
        <f aca="false">AD9*$A18</f>
        <v>0</v>
      </c>
      <c r="AE18" s="0" t="n">
        <f aca="false">AE9*$A18</f>
        <v>0</v>
      </c>
      <c r="AF18" s="0" t="n">
        <f aca="false">AF9*$A18</f>
        <v>0</v>
      </c>
      <c r="AG18" s="0" t="n">
        <f aca="false">AG9*$A18</f>
        <v>0</v>
      </c>
      <c r="AH18" s="0" t="n">
        <f aca="false">AH9*$A18</f>
        <v>0</v>
      </c>
      <c r="AI18" s="0" t="n">
        <f aca="false">AI9*$A18</f>
        <v>0</v>
      </c>
      <c r="AJ18" s="0" t="n">
        <f aca="false">AJ9*$A18</f>
        <v>0</v>
      </c>
      <c r="AK18" s="0" t="n">
        <f aca="false">AK9*$A18</f>
        <v>0</v>
      </c>
      <c r="AL18" s="0" t="n">
        <f aca="false">AL9*$A18</f>
        <v>0</v>
      </c>
      <c r="AM18" s="0" t="n">
        <f aca="false">AM9*$A18</f>
        <v>0</v>
      </c>
      <c r="AN18" s="0" t="n">
        <f aca="false">AN9*$A18</f>
        <v>0</v>
      </c>
      <c r="AO18" s="0" t="n">
        <f aca="false">SUM(B18:AN18)</f>
        <v>0</v>
      </c>
      <c r="AP18" s="0" t="n">
        <f aca="false">AO18/1000</f>
        <v>0</v>
      </c>
      <c r="AQ18" s="177" t="n">
        <f aca="false">AP18*0.7</f>
        <v>0</v>
      </c>
    </row>
    <row r="19" customFormat="false" ht="13.2" hidden="false" customHeight="false" outlineLevel="0" collapsed="false">
      <c r="A19" s="0" t="n">
        <f aca="false">A10*10</f>
        <v>0</v>
      </c>
      <c r="B19" s="0" t="n">
        <f aca="false">B10/1000</f>
        <v>0</v>
      </c>
      <c r="C19" s="0" t="n">
        <f aca="false">C10/1000</f>
        <v>0</v>
      </c>
      <c r="D19" s="0" t="n">
        <f aca="false">D10/1000</f>
        <v>0</v>
      </c>
      <c r="E19" s="0" t="n">
        <f aca="false">E10/1000</f>
        <v>0</v>
      </c>
      <c r="F19" s="0" t="n">
        <f aca="false">F10/1000</f>
        <v>0</v>
      </c>
      <c r="G19" s="0" t="n">
        <f aca="false">G10/1000</f>
        <v>0</v>
      </c>
      <c r="H19" s="0" t="n">
        <f aca="false">H10/1000</f>
        <v>0</v>
      </c>
      <c r="I19" s="0" t="n">
        <f aca="false">I10/1000</f>
        <v>0</v>
      </c>
      <c r="J19" s="0" t="n">
        <f aca="false">J10/1000</f>
        <v>0</v>
      </c>
      <c r="K19" s="0" t="n">
        <f aca="false">K10/1000</f>
        <v>0</v>
      </c>
      <c r="L19" s="0" t="n">
        <f aca="false">L10/1000</f>
        <v>0</v>
      </c>
      <c r="M19" s="0" t="n">
        <f aca="false">M10/1000</f>
        <v>0</v>
      </c>
      <c r="N19" s="0" t="n">
        <f aca="false">N10/1000</f>
        <v>0</v>
      </c>
      <c r="O19" s="0" t="n">
        <f aca="false">O10/1000</f>
        <v>0</v>
      </c>
      <c r="P19" s="0" t="n">
        <f aca="false">P10/1000</f>
        <v>0</v>
      </c>
      <c r="Q19" s="0" t="n">
        <f aca="false">Q10/1000</f>
        <v>0</v>
      </c>
      <c r="R19" s="0" t="n">
        <f aca="false">R10/1000</f>
        <v>0</v>
      </c>
      <c r="S19" s="0" t="n">
        <f aca="false">S10/1000</f>
        <v>0</v>
      </c>
      <c r="T19" s="0" t="n">
        <f aca="false">T10/1000</f>
        <v>0</v>
      </c>
      <c r="U19" s="0" t="n">
        <f aca="false">U10/1000</f>
        <v>0</v>
      </c>
      <c r="V19" s="0" t="n">
        <f aca="false">V10/1000</f>
        <v>0</v>
      </c>
      <c r="W19" s="0" t="n">
        <f aca="false">W10/1000</f>
        <v>0</v>
      </c>
      <c r="X19" s="0" t="n">
        <f aca="false">X10/1000</f>
        <v>0</v>
      </c>
      <c r="Y19" s="0" t="n">
        <f aca="false">Y10/1000</f>
        <v>0</v>
      </c>
      <c r="Z19" s="0" t="n">
        <f aca="false">Z10/1000</f>
        <v>0</v>
      </c>
      <c r="AA19" s="0" t="n">
        <f aca="false">AA10/1000</f>
        <v>0</v>
      </c>
      <c r="AB19" s="0" t="n">
        <f aca="false">AB10/1000</f>
        <v>0</v>
      </c>
      <c r="AC19" s="0" t="n">
        <f aca="false">AC10/1000</f>
        <v>0</v>
      </c>
      <c r="AD19" s="0" t="n">
        <f aca="false">AD10/1000</f>
        <v>0</v>
      </c>
      <c r="AE19" s="0" t="n">
        <f aca="false">AE10/1000</f>
        <v>0</v>
      </c>
      <c r="AF19" s="0" t="n">
        <f aca="false">AF10/1000</f>
        <v>0</v>
      </c>
      <c r="AG19" s="0" t="n">
        <f aca="false">AG10/1000</f>
        <v>0</v>
      </c>
      <c r="AH19" s="0" t="n">
        <f aca="false">AH10/1000</f>
        <v>0</v>
      </c>
      <c r="AI19" s="0" t="n">
        <f aca="false">AI10/1000</f>
        <v>0</v>
      </c>
      <c r="AJ19" s="0" t="n">
        <f aca="false">AJ10/1000</f>
        <v>0</v>
      </c>
      <c r="AK19" s="0" t="n">
        <f aca="false">AK10/1000</f>
        <v>0</v>
      </c>
      <c r="AL19" s="0" t="n">
        <f aca="false">AL10/1000</f>
        <v>0</v>
      </c>
      <c r="AM19" s="0" t="n">
        <f aca="false">AM10/1000</f>
        <v>0</v>
      </c>
      <c r="AN19" s="0" t="n">
        <f aca="false">AN10/1000</f>
        <v>0</v>
      </c>
      <c r="AO19" s="0" t="n">
        <f aca="false">SUM(B19:AN19)</f>
        <v>0</v>
      </c>
      <c r="AP19" s="0" t="n">
        <f aca="false">AO19/1000</f>
        <v>0</v>
      </c>
      <c r="AQ19" s="177" t="n">
        <f aca="false">AP19*0.7</f>
        <v>0</v>
      </c>
    </row>
    <row r="20" customFormat="false" ht="13.2" hidden="false" customHeight="false" outlineLevel="0" collapsed="false">
      <c r="AO20" s="0" t="n">
        <f aca="false">SUM(AO12:AO19)</f>
        <v>26605.9880239521</v>
      </c>
      <c r="AQ20" s="177" t="n">
        <f aca="false">SUM(AQ12:AQ19)</f>
        <v>18.6241916167665</v>
      </c>
    </row>
    <row r="21" customFormat="false" ht="13.2" hidden="false" customHeight="false" outlineLevel="0" collapsed="false">
      <c r="B21" s="179" t="n">
        <f aca="false">B12/1000</f>
        <v>0.0808383233532934</v>
      </c>
      <c r="C21" s="179" t="n">
        <f aca="false">C12/1000</f>
        <v>0.0808383233532934</v>
      </c>
      <c r="D21" s="179" t="n">
        <f aca="false">D12/1000</f>
        <v>0.107784431137725</v>
      </c>
      <c r="E21" s="179" t="n">
        <f aca="false">E12/1000</f>
        <v>0.107784431137725</v>
      </c>
      <c r="F21" s="179" t="n">
        <f aca="false">F12/1000</f>
        <v>0.161676646706587</v>
      </c>
      <c r="G21" s="179" t="n">
        <f aca="false">G12/1000</f>
        <v>0.161676646706587</v>
      </c>
      <c r="H21" s="179" t="n">
        <f aca="false">H12/1000</f>
        <v>0.237125748502994</v>
      </c>
      <c r="I21" s="179" t="n">
        <f aca="false">I12/1000</f>
        <v>0.301796407185628</v>
      </c>
      <c r="J21" s="179" t="n">
        <f aca="false">J12/1000</f>
        <v>0.361077844311377</v>
      </c>
      <c r="K21" s="179" t="n">
        <f aca="false">K12/1000</f>
        <v>0.425748502994012</v>
      </c>
      <c r="L21" s="179" t="n">
        <f aca="false">L12/1000</f>
        <v>0.485029940119761</v>
      </c>
      <c r="M21" s="179" t="n">
        <f aca="false">M12/1000</f>
        <v>0.485029940119761</v>
      </c>
      <c r="N21" s="179" t="n">
        <f aca="false">N12/1000</f>
        <v>0.485029940119761</v>
      </c>
      <c r="O21" s="179" t="n">
        <f aca="false">O12/1000</f>
        <v>0.485029940119761</v>
      </c>
      <c r="P21" s="179" t="n">
        <f aca="false">P12/1000</f>
        <v>0.485029940119761</v>
      </c>
      <c r="Q21" s="179" t="n">
        <f aca="false">Q12/1000</f>
        <v>0.485029940119761</v>
      </c>
      <c r="R21" s="179" t="n">
        <f aca="false">R12/1000</f>
        <v>0.485029940119761</v>
      </c>
      <c r="S21" s="179" t="n">
        <f aca="false">S12/1000</f>
        <v>0.485029940119761</v>
      </c>
      <c r="T21" s="179" t="n">
        <f aca="false">T12/1000</f>
        <v>0.485029940119761</v>
      </c>
      <c r="U21" s="179" t="n">
        <f aca="false">U12/1000</f>
        <v>0.485029940119761</v>
      </c>
      <c r="V21" s="179" t="n">
        <f aca="false">V12/1000</f>
        <v>0.485029940119761</v>
      </c>
      <c r="W21" s="179" t="n">
        <f aca="false">W12/1000</f>
        <v>0.485029940119761</v>
      </c>
      <c r="X21" s="179" t="n">
        <f aca="false">X12/1000</f>
        <v>0.485029940119761</v>
      </c>
      <c r="Y21" s="179" t="n">
        <f aca="false">Y12/1000</f>
        <v>0.485029940119761</v>
      </c>
      <c r="Z21" s="179" t="n">
        <f aca="false">Z12/1000</f>
        <v>0.485029940119761</v>
      </c>
      <c r="AA21" s="179" t="n">
        <f aca="false">AA12/1000</f>
        <v>0.485029940119761</v>
      </c>
      <c r="AB21" s="179" t="n">
        <f aca="false">AB12/1000</f>
        <v>0.485029940119761</v>
      </c>
      <c r="AC21" s="179" t="n">
        <f aca="false">AC12/1000</f>
        <v>0.485029940119761</v>
      </c>
      <c r="AD21" s="179" t="n">
        <f aca="false">AD12/1000</f>
        <v>0.485029940119761</v>
      </c>
      <c r="AE21" s="179" t="n">
        <f aca="false">AE12/1000</f>
        <v>0.425748502994012</v>
      </c>
      <c r="AF21" s="179" t="n">
        <f aca="false">AF12/1000</f>
        <v>0.361077844311377</v>
      </c>
      <c r="AG21" s="179" t="n">
        <f aca="false">AG12/1000</f>
        <v>0.301796407185628</v>
      </c>
      <c r="AH21" s="179" t="n">
        <f aca="false">AH12/1000</f>
        <v>0.237125748502994</v>
      </c>
      <c r="AI21" s="179" t="n">
        <f aca="false">AI12/1000</f>
        <v>0.161676646706587</v>
      </c>
      <c r="AJ21" s="179" t="n">
        <f aca="false">AJ12/1000</f>
        <v>0.161676646706587</v>
      </c>
      <c r="AK21" s="179" t="n">
        <f aca="false">AK12/1000</f>
        <v>0.107784431137725</v>
      </c>
      <c r="AL21" s="179" t="n">
        <f aca="false">AL12/1000</f>
        <v>0.107784431137725</v>
      </c>
      <c r="AM21" s="179" t="n">
        <f aca="false">AM12/1000</f>
        <v>0.0808383233532934</v>
      </c>
      <c r="AN21" s="179" t="n">
        <f aca="false">AN12/1000</f>
        <v>0.0808383233532934</v>
      </c>
      <c r="AO21" s="177" t="n">
        <f aca="false">AO20/1000</f>
        <v>26.6059880239521</v>
      </c>
    </row>
    <row r="22" customFormat="false" ht="13.2" hidden="false" customHeight="false" outlineLevel="0" collapsed="false">
      <c r="B22" s="179" t="n">
        <f aca="false">B13/1000</f>
        <v>0.0125748502994012</v>
      </c>
      <c r="C22" s="179" t="n">
        <f aca="false">C13/1000</f>
        <v>0.0125748502994012</v>
      </c>
      <c r="D22" s="179" t="n">
        <f aca="false">D13/1000</f>
        <v>0.0419161676646707</v>
      </c>
      <c r="E22" s="179" t="n">
        <f aca="false">E13/1000</f>
        <v>0.0419161676646707</v>
      </c>
      <c r="F22" s="179" t="n">
        <f aca="false">F13/1000</f>
        <v>0.0838323353293413</v>
      </c>
      <c r="G22" s="179" t="n">
        <f aca="false">G13/1000</f>
        <v>0.0838323353293413</v>
      </c>
      <c r="H22" s="179" t="n">
        <f aca="false">H13/1000</f>
        <v>0.104790419161677</v>
      </c>
      <c r="I22" s="179" t="n">
        <f aca="false">I13/1000</f>
        <v>0.167664670658683</v>
      </c>
      <c r="J22" s="179" t="n">
        <f aca="false">J13/1000</f>
        <v>0.188622754491018</v>
      </c>
      <c r="K22" s="179" t="n">
        <f aca="false">K13/1000</f>
        <v>0.251497005988024</v>
      </c>
      <c r="L22" s="179" t="n">
        <f aca="false">L13/1000</f>
        <v>0.251497005988024</v>
      </c>
      <c r="M22" s="179" t="n">
        <f aca="false">M13/1000</f>
        <v>0.251497005988024</v>
      </c>
      <c r="N22" s="179" t="n">
        <f aca="false">N13/1000</f>
        <v>0.251497005988024</v>
      </c>
      <c r="O22" s="179" t="n">
        <f aca="false">O13/1000</f>
        <v>0.251497005988024</v>
      </c>
      <c r="P22" s="179" t="n">
        <f aca="false">P13/1000</f>
        <v>0.251497005988024</v>
      </c>
      <c r="Q22" s="179" t="n">
        <f aca="false">Q13/1000</f>
        <v>0.251497005988024</v>
      </c>
      <c r="R22" s="179" t="n">
        <f aca="false">R13/1000</f>
        <v>0.251497005988024</v>
      </c>
      <c r="S22" s="179" t="n">
        <f aca="false">S13/1000</f>
        <v>0.251497005988024</v>
      </c>
      <c r="T22" s="179" t="n">
        <f aca="false">T13/1000</f>
        <v>0.251497005988024</v>
      </c>
      <c r="U22" s="179" t="n">
        <f aca="false">U13/1000</f>
        <v>0.251497005988024</v>
      </c>
      <c r="V22" s="179" t="n">
        <f aca="false">V13/1000</f>
        <v>0.251497005988024</v>
      </c>
      <c r="W22" s="179" t="n">
        <f aca="false">W13/1000</f>
        <v>0.251497005988024</v>
      </c>
      <c r="X22" s="179" t="n">
        <f aca="false">X13/1000</f>
        <v>0.251497005988024</v>
      </c>
      <c r="Y22" s="179" t="n">
        <f aca="false">Y13/1000</f>
        <v>0.251497005988024</v>
      </c>
      <c r="Z22" s="179" t="n">
        <f aca="false">Z13/1000</f>
        <v>0.251497005988024</v>
      </c>
      <c r="AA22" s="179" t="n">
        <f aca="false">AA13/1000</f>
        <v>0.251497005988024</v>
      </c>
      <c r="AB22" s="179" t="n">
        <f aca="false">AB13/1000</f>
        <v>0.251497005988024</v>
      </c>
      <c r="AC22" s="179" t="n">
        <f aca="false">AC13/1000</f>
        <v>0.251497005988024</v>
      </c>
      <c r="AD22" s="179" t="n">
        <f aca="false">AD13/1000</f>
        <v>0.251497005988024</v>
      </c>
      <c r="AE22" s="179" t="n">
        <f aca="false">AE13/1000</f>
        <v>0.251497005988024</v>
      </c>
      <c r="AF22" s="179" t="n">
        <f aca="false">AF13/1000</f>
        <v>0.188622754491018</v>
      </c>
      <c r="AG22" s="179" t="n">
        <f aca="false">AG13/1000</f>
        <v>0.167664670658683</v>
      </c>
      <c r="AH22" s="179" t="n">
        <f aca="false">AH13/1000</f>
        <v>0.104790419161677</v>
      </c>
      <c r="AI22" s="179" t="n">
        <f aca="false">AI13/1000</f>
        <v>0.0838323353293413</v>
      </c>
      <c r="AJ22" s="179" t="n">
        <f aca="false">AJ13/1000</f>
        <v>0.0838323353293413</v>
      </c>
      <c r="AK22" s="179" t="n">
        <f aca="false">AK13/1000</f>
        <v>0.0419161676646707</v>
      </c>
      <c r="AL22" s="179" t="n">
        <f aca="false">AL13/1000</f>
        <v>0.0419161676646707</v>
      </c>
      <c r="AM22" s="179" t="n">
        <f aca="false">AM13/1000</f>
        <v>0.0125748502994012</v>
      </c>
      <c r="AN22" s="179" t="n">
        <f aca="false">AN13/1000</f>
        <v>0.0125748502994012</v>
      </c>
    </row>
    <row r="23" customFormat="false" ht="13.2" hidden="false" customHeight="false" outlineLevel="0" collapsed="false">
      <c r="B23" s="179" t="n">
        <f aca="false">B14/1000</f>
        <v>0</v>
      </c>
      <c r="C23" s="179" t="n">
        <f aca="false">C14/1000</f>
        <v>0</v>
      </c>
      <c r="D23" s="179" t="n">
        <f aca="false">D14/1000</f>
        <v>0.0287425149700598</v>
      </c>
      <c r="E23" s="179" t="n">
        <f aca="false">E14/1000</f>
        <v>0.0287425149700598</v>
      </c>
      <c r="F23" s="179" t="n">
        <f aca="false">F14/1000</f>
        <v>0.0287425149700598</v>
      </c>
      <c r="G23" s="179" t="n">
        <f aca="false">G14/1000</f>
        <v>0.0479041916167665</v>
      </c>
      <c r="H23" s="179" t="n">
        <f aca="false">H14/1000</f>
        <v>0.0479041916167665</v>
      </c>
      <c r="I23" s="179" t="n">
        <f aca="false">I14/1000</f>
        <v>0.0958083832335329</v>
      </c>
      <c r="J23" s="179" t="n">
        <f aca="false">J14/1000</f>
        <v>0.0958083832335329</v>
      </c>
      <c r="K23" s="179" t="n">
        <f aca="false">K14/1000</f>
        <v>0.143712574850299</v>
      </c>
      <c r="L23" s="179" t="n">
        <f aca="false">L14/1000</f>
        <v>0.167664670658683</v>
      </c>
      <c r="M23" s="179" t="n">
        <f aca="false">M14/1000</f>
        <v>0.191616766467066</v>
      </c>
      <c r="N23" s="179" t="n">
        <f aca="false">N14/1000</f>
        <v>0.191616766467066</v>
      </c>
      <c r="O23" s="179" t="n">
        <f aca="false">O14/1000</f>
        <v>0.191616766467066</v>
      </c>
      <c r="P23" s="179" t="n">
        <f aca="false">P14/1000</f>
        <v>0.191616766467066</v>
      </c>
      <c r="Q23" s="179" t="n">
        <f aca="false">Q14/1000</f>
        <v>0.191616766467066</v>
      </c>
      <c r="R23" s="179" t="n">
        <f aca="false">R14/1000</f>
        <v>0.191616766467066</v>
      </c>
      <c r="S23" s="179" t="n">
        <f aca="false">S14/1000</f>
        <v>0.191616766467066</v>
      </c>
      <c r="T23" s="179" t="n">
        <f aca="false">T14/1000</f>
        <v>0.191616766467066</v>
      </c>
      <c r="U23" s="179" t="n">
        <f aca="false">U14/1000</f>
        <v>0.191616766467066</v>
      </c>
      <c r="V23" s="179" t="n">
        <f aca="false">V14/1000</f>
        <v>0.191616766467066</v>
      </c>
      <c r="W23" s="179" t="n">
        <f aca="false">W14/1000</f>
        <v>0.191616766467066</v>
      </c>
      <c r="X23" s="179" t="n">
        <f aca="false">X14/1000</f>
        <v>0.191616766467066</v>
      </c>
      <c r="Y23" s="179" t="n">
        <f aca="false">Y14/1000</f>
        <v>0.191616766467066</v>
      </c>
      <c r="Z23" s="179" t="n">
        <f aca="false">Z14/1000</f>
        <v>0.191616766467066</v>
      </c>
      <c r="AA23" s="179" t="n">
        <f aca="false">AA14/1000</f>
        <v>0.191616766467066</v>
      </c>
      <c r="AB23" s="179" t="n">
        <f aca="false">AB14/1000</f>
        <v>0.191616766467066</v>
      </c>
      <c r="AC23" s="179" t="n">
        <f aca="false">AC14/1000</f>
        <v>0.191616766467066</v>
      </c>
      <c r="AD23" s="179" t="n">
        <f aca="false">AD14/1000</f>
        <v>0.167664670658683</v>
      </c>
      <c r="AE23" s="179" t="n">
        <f aca="false">AE14/1000</f>
        <v>0.143712574850299</v>
      </c>
      <c r="AF23" s="179" t="n">
        <f aca="false">AF14/1000</f>
        <v>0.0958083832335329</v>
      </c>
      <c r="AG23" s="179" t="n">
        <f aca="false">AG14/1000</f>
        <v>0.0958083832335329</v>
      </c>
      <c r="AH23" s="179" t="n">
        <f aca="false">AH14/1000</f>
        <v>0.0479041916167665</v>
      </c>
      <c r="AI23" s="179" t="n">
        <f aca="false">AI14/1000</f>
        <v>0.0479041916167665</v>
      </c>
      <c r="AJ23" s="179" t="n">
        <f aca="false">AJ14/1000</f>
        <v>0.0287425149700598</v>
      </c>
      <c r="AK23" s="179" t="n">
        <f aca="false">AK14/1000</f>
        <v>0.0287425149700598</v>
      </c>
      <c r="AL23" s="179" t="n">
        <f aca="false">AL14/1000</f>
        <v>0.0287425149700598</v>
      </c>
      <c r="AM23" s="179" t="n">
        <f aca="false">AM14/1000</f>
        <v>0</v>
      </c>
      <c r="AN23" s="179" t="n">
        <f aca="false">AN14/1000</f>
        <v>0</v>
      </c>
      <c r="AO23" s="180"/>
    </row>
    <row r="24" customFormat="false" ht="13.2" hidden="false" customHeight="false" outlineLevel="0" collapsed="false">
      <c r="B24" s="179" t="n">
        <f aca="false">B15/1000</f>
        <v>0</v>
      </c>
      <c r="C24" s="179" t="n">
        <f aca="false">C15/1000</f>
        <v>0</v>
      </c>
      <c r="D24" s="179" t="n">
        <f aca="false">D15/1000</f>
        <v>0.00718562874251496</v>
      </c>
      <c r="E24" s="179" t="n">
        <f aca="false">E15/1000</f>
        <v>0.00718562874251496</v>
      </c>
      <c r="F24" s="179" t="n">
        <f aca="false">F15/1000</f>
        <v>0.00718562874251497</v>
      </c>
      <c r="G24" s="179" t="n">
        <f aca="false">G15/1000</f>
        <v>0.0119760479041916</v>
      </c>
      <c r="H24" s="179" t="n">
        <f aca="false">H15/1000</f>
        <v>0.0119760479041916</v>
      </c>
      <c r="I24" s="179" t="n">
        <f aca="false">I15/1000</f>
        <v>0.0287425149700599</v>
      </c>
      <c r="J24" s="179" t="n">
        <f aca="false">J15/1000</f>
        <v>0.04311377245509</v>
      </c>
      <c r="K24" s="179" t="n">
        <f aca="false">K15/1000</f>
        <v>0.0526946107784432</v>
      </c>
      <c r="L24" s="179" t="n">
        <f aca="false">L15/1000</f>
        <v>0.0574850299401196</v>
      </c>
      <c r="M24" s="179" t="n">
        <f aca="false">M15/1000</f>
        <v>0.0574850299401196</v>
      </c>
      <c r="N24" s="179" t="n">
        <f aca="false">N15/1000</f>
        <v>0.0574850299401196</v>
      </c>
      <c r="O24" s="179" t="n">
        <f aca="false">O15/1000</f>
        <v>0.0574850299401196</v>
      </c>
      <c r="P24" s="179" t="n">
        <f aca="false">P15/1000</f>
        <v>0.0574850299401196</v>
      </c>
      <c r="Q24" s="179" t="n">
        <f aca="false">Q15/1000</f>
        <v>0.0574850299401196</v>
      </c>
      <c r="R24" s="179" t="n">
        <f aca="false">R15/1000</f>
        <v>0.0574850299401196</v>
      </c>
      <c r="S24" s="179" t="n">
        <f aca="false">S15/1000</f>
        <v>0.0574850299401196</v>
      </c>
      <c r="T24" s="179" t="n">
        <f aca="false">T15/1000</f>
        <v>0.0574850299401196</v>
      </c>
      <c r="U24" s="179" t="n">
        <f aca="false">U15/1000</f>
        <v>0.0574850299401196</v>
      </c>
      <c r="V24" s="179" t="n">
        <f aca="false">V15/1000</f>
        <v>0.0574850299401196</v>
      </c>
      <c r="W24" s="179" t="n">
        <f aca="false">W15/1000</f>
        <v>0.0574850299401196</v>
      </c>
      <c r="X24" s="179" t="n">
        <f aca="false">X15/1000</f>
        <v>0.0574850299401196</v>
      </c>
      <c r="Y24" s="179" t="n">
        <f aca="false">Y15/1000</f>
        <v>0.0574850299401196</v>
      </c>
      <c r="Z24" s="179" t="n">
        <f aca="false">Z15/1000</f>
        <v>0.0574850299401196</v>
      </c>
      <c r="AA24" s="179" t="n">
        <f aca="false">AA15/1000</f>
        <v>0.0574850299401196</v>
      </c>
      <c r="AB24" s="179" t="n">
        <f aca="false">AB15/1000</f>
        <v>0.0574850299401196</v>
      </c>
      <c r="AC24" s="179" t="n">
        <f aca="false">AC15/1000</f>
        <v>0.0574850299401196</v>
      </c>
      <c r="AD24" s="179" t="n">
        <f aca="false">AD15/1000</f>
        <v>0.0574850299401196</v>
      </c>
      <c r="AE24" s="179" t="n">
        <f aca="false">AE15/1000</f>
        <v>0.0526946107784432</v>
      </c>
      <c r="AF24" s="179" t="n">
        <f aca="false">AF15/1000</f>
        <v>0.04311377245509</v>
      </c>
      <c r="AG24" s="179" t="n">
        <f aca="false">AG15/1000</f>
        <v>0.0287425149700599</v>
      </c>
      <c r="AH24" s="179" t="n">
        <f aca="false">AH15/1000</f>
        <v>0.0119760479041916</v>
      </c>
      <c r="AI24" s="179" t="n">
        <f aca="false">AI15/1000</f>
        <v>0.0119760479041916</v>
      </c>
      <c r="AJ24" s="179" t="n">
        <f aca="false">AJ15/1000</f>
        <v>0.00718562874251497</v>
      </c>
      <c r="AK24" s="179" t="n">
        <f aca="false">AK15/1000</f>
        <v>0.00718562874251496</v>
      </c>
      <c r="AL24" s="179" t="n">
        <f aca="false">AL15/1000</f>
        <v>0.00718562874251496</v>
      </c>
      <c r="AM24" s="179" t="n">
        <f aca="false">AM15/1000</f>
        <v>0</v>
      </c>
      <c r="AN24" s="179" t="n">
        <f aca="false">AN15/1000</f>
        <v>0</v>
      </c>
    </row>
    <row r="25" customFormat="false" ht="13.2" hidden="false" customHeight="false" outlineLevel="0" collapsed="false">
      <c r="B25" s="179" t="n">
        <f aca="false">B16/1000</f>
        <v>0</v>
      </c>
      <c r="C25" s="179" t="n">
        <f aca="false">C16/1000</f>
        <v>0</v>
      </c>
      <c r="D25" s="179" t="n">
        <f aca="false">D16/1000</f>
        <v>0</v>
      </c>
      <c r="E25" s="179" t="n">
        <f aca="false">E16/1000</f>
        <v>0</v>
      </c>
      <c r="F25" s="179" t="n">
        <f aca="false">F16/1000</f>
        <v>0</v>
      </c>
      <c r="G25" s="179" t="n">
        <f aca="false">G16/1000</f>
        <v>0.0179640718562874</v>
      </c>
      <c r="H25" s="179" t="n">
        <f aca="false">H16/1000</f>
        <v>0.0179640718562874</v>
      </c>
      <c r="I25" s="179" t="n">
        <f aca="false">I16/1000</f>
        <v>0.0179640718562874</v>
      </c>
      <c r="J25" s="179" t="n">
        <f aca="false">J16/1000</f>
        <v>0.0179640718562874</v>
      </c>
      <c r="K25" s="179" t="n">
        <f aca="false">K16/1000</f>
        <v>0.0179640718562874</v>
      </c>
      <c r="L25" s="179" t="n">
        <f aca="false">L16/1000</f>
        <v>0.0179640718562874</v>
      </c>
      <c r="M25" s="179" t="n">
        <f aca="false">M16/1000</f>
        <v>0.0179640718562874</v>
      </c>
      <c r="N25" s="179" t="n">
        <f aca="false">N16/1000</f>
        <v>0.0179640718562874</v>
      </c>
      <c r="O25" s="179" t="n">
        <f aca="false">O16/1000</f>
        <v>0.0179640718562874</v>
      </c>
      <c r="P25" s="179" t="n">
        <f aca="false">P16/1000</f>
        <v>0.0179640718562874</v>
      </c>
      <c r="Q25" s="179" t="n">
        <f aca="false">Q16/1000</f>
        <v>0.0179640718562874</v>
      </c>
      <c r="R25" s="179" t="n">
        <f aca="false">R16/1000</f>
        <v>0.0179640718562874</v>
      </c>
      <c r="S25" s="179" t="n">
        <f aca="false">S16/1000</f>
        <v>0.0179640718562874</v>
      </c>
      <c r="T25" s="179" t="n">
        <f aca="false">T16/1000</f>
        <v>0.0179640718562874</v>
      </c>
      <c r="U25" s="179" t="n">
        <f aca="false">U16/1000</f>
        <v>0.0179640718562874</v>
      </c>
      <c r="V25" s="179" t="n">
        <f aca="false">V16/1000</f>
        <v>0.0179640718562874</v>
      </c>
      <c r="W25" s="179" t="n">
        <f aca="false">W16/1000</f>
        <v>0.0179640718562874</v>
      </c>
      <c r="X25" s="179" t="n">
        <f aca="false">X16/1000</f>
        <v>0.0179640718562874</v>
      </c>
      <c r="Y25" s="179" t="n">
        <f aca="false">Y16/1000</f>
        <v>0.0179640718562874</v>
      </c>
      <c r="Z25" s="179" t="n">
        <f aca="false">Z16/1000</f>
        <v>0.0179640718562874</v>
      </c>
      <c r="AA25" s="179" t="n">
        <f aca="false">AA16/1000</f>
        <v>0.0179640718562874</v>
      </c>
      <c r="AB25" s="179" t="n">
        <f aca="false">AB16/1000</f>
        <v>0.0179640718562874</v>
      </c>
      <c r="AC25" s="179" t="n">
        <f aca="false">AC16/1000</f>
        <v>0.0179640718562874</v>
      </c>
      <c r="AD25" s="179" t="n">
        <f aca="false">AD16/1000</f>
        <v>0.0179640718562874</v>
      </c>
      <c r="AE25" s="179" t="n">
        <f aca="false">AE16/1000</f>
        <v>0.0179640718562874</v>
      </c>
      <c r="AF25" s="179" t="n">
        <f aca="false">AF16/1000</f>
        <v>0.0179640718562874</v>
      </c>
      <c r="AG25" s="179" t="n">
        <f aca="false">AG16/1000</f>
        <v>0.0179640718562874</v>
      </c>
      <c r="AH25" s="179" t="n">
        <f aca="false">AH16/1000</f>
        <v>0.0179640718562874</v>
      </c>
      <c r="AI25" s="179" t="n">
        <f aca="false">AI16/1000</f>
        <v>0.0179640718562874</v>
      </c>
      <c r="AJ25" s="179" t="n">
        <f aca="false">AJ16/1000</f>
        <v>0</v>
      </c>
      <c r="AK25" s="179" t="n">
        <f aca="false">AK16/1000</f>
        <v>0</v>
      </c>
      <c r="AL25" s="179" t="n">
        <f aca="false">AL16/1000</f>
        <v>0</v>
      </c>
      <c r="AM25" s="179" t="n">
        <f aca="false">AM16/1000</f>
        <v>0</v>
      </c>
      <c r="AN25" s="179" t="n">
        <f aca="false">AN16/1000</f>
        <v>0</v>
      </c>
    </row>
    <row r="26" customFormat="false" ht="13.2" hidden="false" customHeight="false" outlineLevel="0" collapsed="false">
      <c r="B26" s="179" t="n">
        <f aca="false">B17/1000</f>
        <v>-0</v>
      </c>
      <c r="C26" s="179" t="n">
        <f aca="false">C17/1000</f>
        <v>-0</v>
      </c>
      <c r="D26" s="179" t="n">
        <f aca="false">D17/1000</f>
        <v>-0</v>
      </c>
      <c r="E26" s="179" t="n">
        <f aca="false">E17/1000</f>
        <v>-0</v>
      </c>
      <c r="F26" s="179" t="n">
        <f aca="false">F17/1000</f>
        <v>-0</v>
      </c>
      <c r="G26" s="179" t="n">
        <f aca="false">G17/1000</f>
        <v>-0</v>
      </c>
      <c r="H26" s="179" t="n">
        <f aca="false">H17/1000</f>
        <v>-0</v>
      </c>
      <c r="I26" s="179" t="n">
        <f aca="false">I17/1000</f>
        <v>-0</v>
      </c>
      <c r="J26" s="179" t="n">
        <f aca="false">J17/1000</f>
        <v>-0</v>
      </c>
      <c r="K26" s="179" t="n">
        <f aca="false">K17/1000</f>
        <v>-0</v>
      </c>
      <c r="L26" s="179" t="n">
        <f aca="false">L17/1000</f>
        <v>-0</v>
      </c>
      <c r="M26" s="179" t="n">
        <f aca="false">M17/1000</f>
        <v>-0</v>
      </c>
      <c r="N26" s="179" t="n">
        <f aca="false">N17/1000</f>
        <v>-0</v>
      </c>
      <c r="O26" s="179" t="n">
        <f aca="false">O17/1000</f>
        <v>-0</v>
      </c>
      <c r="P26" s="179" t="n">
        <f aca="false">P17/1000</f>
        <v>-0</v>
      </c>
      <c r="Q26" s="179" t="n">
        <f aca="false">Q17/1000</f>
        <v>-0</v>
      </c>
      <c r="R26" s="179" t="n">
        <f aca="false">R17/1000</f>
        <v>-0</v>
      </c>
      <c r="S26" s="179" t="n">
        <f aca="false">S17/1000</f>
        <v>-0</v>
      </c>
      <c r="T26" s="179" t="n">
        <f aca="false">T17/1000</f>
        <v>-0</v>
      </c>
      <c r="U26" s="179" t="n">
        <f aca="false">U17/1000</f>
        <v>-0</v>
      </c>
      <c r="V26" s="179" t="n">
        <f aca="false">V17/1000</f>
        <v>-0</v>
      </c>
      <c r="W26" s="179" t="n">
        <f aca="false">W17/1000</f>
        <v>-0</v>
      </c>
      <c r="X26" s="179" t="n">
        <f aca="false">X17/1000</f>
        <v>-0</v>
      </c>
      <c r="Y26" s="179" t="n">
        <f aca="false">Y17/1000</f>
        <v>-0</v>
      </c>
      <c r="Z26" s="179" t="n">
        <f aca="false">Z17/1000</f>
        <v>-0</v>
      </c>
      <c r="AA26" s="179" t="n">
        <f aca="false">AA17/1000</f>
        <v>-0</v>
      </c>
      <c r="AB26" s="179" t="n">
        <f aca="false">AB17/1000</f>
        <v>-0</v>
      </c>
      <c r="AC26" s="179" t="n">
        <f aca="false">AC17/1000</f>
        <v>-0</v>
      </c>
      <c r="AD26" s="179" t="n">
        <f aca="false">AD17/1000</f>
        <v>-0</v>
      </c>
      <c r="AE26" s="179" t="n">
        <f aca="false">AE17/1000</f>
        <v>-0</v>
      </c>
      <c r="AF26" s="179" t="n">
        <f aca="false">AF17/1000</f>
        <v>-0</v>
      </c>
      <c r="AG26" s="179" t="n">
        <f aca="false">AG17/1000</f>
        <v>-0</v>
      </c>
      <c r="AH26" s="179" t="n">
        <f aca="false">AH17/1000</f>
        <v>-0</v>
      </c>
      <c r="AI26" s="179" t="n">
        <f aca="false">AI17/1000</f>
        <v>-0</v>
      </c>
      <c r="AJ26" s="179" t="n">
        <f aca="false">AJ17/1000</f>
        <v>-0</v>
      </c>
      <c r="AK26" s="179" t="n">
        <f aca="false">AK17/1000</f>
        <v>-0</v>
      </c>
      <c r="AL26" s="179" t="n">
        <f aca="false">AL17/1000</f>
        <v>-0</v>
      </c>
      <c r="AM26" s="179" t="n">
        <f aca="false">AM17/1000</f>
        <v>-0</v>
      </c>
      <c r="AN26" s="179" t="n">
        <f aca="false">AN17/1000</f>
        <v>-0</v>
      </c>
      <c r="AO26" s="177" t="n">
        <f aca="false">AO21*0.7</f>
        <v>18.6241916167665</v>
      </c>
    </row>
    <row r="27" customFormat="false" ht="13.2" hidden="false" customHeight="false" outlineLevel="0" collapsed="false">
      <c r="B27" s="179" t="n">
        <f aca="false">B18/1000</f>
        <v>0</v>
      </c>
      <c r="C27" s="179" t="n">
        <f aca="false">C18/1000</f>
        <v>0</v>
      </c>
      <c r="D27" s="179" t="n">
        <f aca="false">D18/1000</f>
        <v>0</v>
      </c>
      <c r="E27" s="179" t="n">
        <f aca="false">E18/1000</f>
        <v>0</v>
      </c>
      <c r="F27" s="179" t="n">
        <f aca="false">F18/1000</f>
        <v>0</v>
      </c>
      <c r="G27" s="179" t="n">
        <f aca="false">G18/1000</f>
        <v>0</v>
      </c>
      <c r="H27" s="179" t="n">
        <f aca="false">H18/1000</f>
        <v>0</v>
      </c>
      <c r="I27" s="179" t="n">
        <f aca="false">I18/1000</f>
        <v>0</v>
      </c>
      <c r="J27" s="179" t="n">
        <f aca="false">J18/1000</f>
        <v>0</v>
      </c>
      <c r="K27" s="179" t="n">
        <f aca="false">K18/1000</f>
        <v>0</v>
      </c>
      <c r="L27" s="179" t="n">
        <f aca="false">L18/1000</f>
        <v>0</v>
      </c>
      <c r="M27" s="179" t="n">
        <f aca="false">M18/1000</f>
        <v>0</v>
      </c>
      <c r="N27" s="179" t="n">
        <f aca="false">N18/1000</f>
        <v>0</v>
      </c>
      <c r="O27" s="179" t="n">
        <f aca="false">O18/1000</f>
        <v>0</v>
      </c>
      <c r="P27" s="179" t="n">
        <f aca="false">P18/1000</f>
        <v>0</v>
      </c>
      <c r="Q27" s="179" t="n">
        <f aca="false">Q18/1000</f>
        <v>0</v>
      </c>
      <c r="R27" s="179" t="n">
        <f aca="false">R18/1000</f>
        <v>0</v>
      </c>
      <c r="S27" s="179" t="n">
        <f aca="false">S18/1000</f>
        <v>0</v>
      </c>
      <c r="T27" s="179" t="n">
        <f aca="false">T18/1000</f>
        <v>0</v>
      </c>
      <c r="U27" s="179" t="n">
        <f aca="false">U18/1000</f>
        <v>0</v>
      </c>
      <c r="V27" s="179" t="n">
        <f aca="false">V18/1000</f>
        <v>0</v>
      </c>
      <c r="W27" s="179" t="n">
        <f aca="false">W18/1000</f>
        <v>0</v>
      </c>
      <c r="X27" s="179" t="n">
        <f aca="false">X18/1000</f>
        <v>0</v>
      </c>
      <c r="Y27" s="179" t="n">
        <f aca="false">Y18/1000</f>
        <v>0</v>
      </c>
      <c r="Z27" s="179" t="n">
        <f aca="false">Z18/1000</f>
        <v>0</v>
      </c>
      <c r="AA27" s="179" t="n">
        <f aca="false">AA18/1000</f>
        <v>0</v>
      </c>
      <c r="AB27" s="179" t="n">
        <f aca="false">AB18/1000</f>
        <v>0</v>
      </c>
      <c r="AC27" s="179" t="n">
        <f aca="false">AC18/1000</f>
        <v>0</v>
      </c>
      <c r="AD27" s="179" t="n">
        <f aca="false">AD18/1000</f>
        <v>0</v>
      </c>
      <c r="AE27" s="179" t="n">
        <f aca="false">AE18/1000</f>
        <v>0</v>
      </c>
      <c r="AF27" s="179" t="n">
        <f aca="false">AF18/1000</f>
        <v>0</v>
      </c>
      <c r="AG27" s="179" t="n">
        <f aca="false">AG18/1000</f>
        <v>0</v>
      </c>
      <c r="AH27" s="179" t="n">
        <f aca="false">AH18/1000</f>
        <v>0</v>
      </c>
      <c r="AI27" s="179" t="n">
        <f aca="false">AI18/1000</f>
        <v>0</v>
      </c>
      <c r="AJ27" s="179" t="n">
        <f aca="false">AJ18/1000</f>
        <v>0</v>
      </c>
      <c r="AK27" s="179" t="n">
        <f aca="false">AK18/1000</f>
        <v>0</v>
      </c>
      <c r="AL27" s="179" t="n">
        <f aca="false">AL18/1000</f>
        <v>0</v>
      </c>
      <c r="AM27" s="179" t="n">
        <f aca="false">AM18/1000</f>
        <v>0</v>
      </c>
      <c r="AN27" s="179" t="n">
        <f aca="false">AN18/1000</f>
        <v>0</v>
      </c>
    </row>
    <row r="28" customFormat="false" ht="13.2" hidden="false" customHeight="false" outlineLevel="0" collapsed="false">
      <c r="B28" s="179" t="n">
        <f aca="false">B19/1000</f>
        <v>0</v>
      </c>
      <c r="C28" s="179" t="n">
        <f aca="false">C19/1000</f>
        <v>0</v>
      </c>
      <c r="D28" s="179" t="n">
        <f aca="false">D19/1000</f>
        <v>0</v>
      </c>
      <c r="E28" s="179" t="n">
        <f aca="false">E19/1000</f>
        <v>0</v>
      </c>
      <c r="F28" s="179" t="n">
        <f aca="false">F19/1000</f>
        <v>0</v>
      </c>
      <c r="G28" s="179" t="n">
        <f aca="false">G19/1000</f>
        <v>0</v>
      </c>
      <c r="H28" s="179" t="n">
        <f aca="false">H19/1000</f>
        <v>0</v>
      </c>
      <c r="I28" s="179" t="n">
        <f aca="false">I19/1000</f>
        <v>0</v>
      </c>
      <c r="J28" s="179" t="n">
        <f aca="false">J19/1000</f>
        <v>0</v>
      </c>
      <c r="K28" s="179" t="n">
        <f aca="false">K19/1000</f>
        <v>0</v>
      </c>
      <c r="L28" s="179" t="n">
        <f aca="false">L19/1000</f>
        <v>0</v>
      </c>
      <c r="M28" s="179" t="n">
        <f aca="false">M19/1000</f>
        <v>0</v>
      </c>
      <c r="N28" s="179" t="n">
        <f aca="false">N19/1000</f>
        <v>0</v>
      </c>
      <c r="O28" s="179" t="n">
        <f aca="false">O19/1000</f>
        <v>0</v>
      </c>
      <c r="P28" s="179" t="n">
        <f aca="false">P19/1000</f>
        <v>0</v>
      </c>
      <c r="Q28" s="179" t="n">
        <f aca="false">Q19/1000</f>
        <v>0</v>
      </c>
      <c r="R28" s="179" t="n">
        <f aca="false">R19/1000</f>
        <v>0</v>
      </c>
      <c r="S28" s="179" t="n">
        <f aca="false">S19/1000</f>
        <v>0</v>
      </c>
      <c r="T28" s="179" t="n">
        <f aca="false">T19/1000</f>
        <v>0</v>
      </c>
      <c r="U28" s="179" t="n">
        <f aca="false">U19/1000</f>
        <v>0</v>
      </c>
      <c r="V28" s="179" t="n">
        <f aca="false">V19/1000</f>
        <v>0</v>
      </c>
      <c r="W28" s="179" t="n">
        <f aca="false">W19/1000</f>
        <v>0</v>
      </c>
      <c r="X28" s="179" t="n">
        <f aca="false">X19/1000</f>
        <v>0</v>
      </c>
      <c r="Y28" s="179" t="n">
        <f aca="false">Y19/1000</f>
        <v>0</v>
      </c>
      <c r="Z28" s="179" t="n">
        <f aca="false">Z19/1000</f>
        <v>0</v>
      </c>
      <c r="AA28" s="179" t="n">
        <f aca="false">AA19/1000</f>
        <v>0</v>
      </c>
      <c r="AB28" s="179" t="n">
        <f aca="false">AB19/1000</f>
        <v>0</v>
      </c>
      <c r="AC28" s="179" t="n">
        <f aca="false">AC19/1000</f>
        <v>0</v>
      </c>
      <c r="AD28" s="179" t="n">
        <f aca="false">AD19/1000</f>
        <v>0</v>
      </c>
      <c r="AE28" s="179" t="n">
        <f aca="false">AE19/1000</f>
        <v>0</v>
      </c>
      <c r="AF28" s="179" t="n">
        <f aca="false">AF19/1000</f>
        <v>0</v>
      </c>
      <c r="AG28" s="179" t="n">
        <f aca="false">AG19/1000</f>
        <v>0</v>
      </c>
      <c r="AH28" s="179" t="n">
        <f aca="false">AH19/1000</f>
        <v>0</v>
      </c>
      <c r="AI28" s="179" t="n">
        <f aca="false">AI19/1000</f>
        <v>0</v>
      </c>
      <c r="AJ28" s="179" t="n">
        <f aca="false">AJ19/1000</f>
        <v>0</v>
      </c>
      <c r="AK28" s="179" t="n">
        <f aca="false">AK19/1000</f>
        <v>0</v>
      </c>
      <c r="AL28" s="179" t="n">
        <f aca="false">AL19/1000</f>
        <v>0</v>
      </c>
      <c r="AM28" s="179" t="n">
        <f aca="false">AM19/1000</f>
        <v>0</v>
      </c>
      <c r="AN28" s="179" t="n">
        <f aca="false">AN19/1000</f>
        <v>0</v>
      </c>
    </row>
    <row r="29" customFormat="false" ht="13.2" hidden="false" customHeight="false" outlineLevel="0" collapsed="false">
      <c r="B29" s="181" t="s">
        <v>90</v>
      </c>
      <c r="C29" s="181" t="s">
        <v>91</v>
      </c>
      <c r="D29" s="181" t="s">
        <v>92</v>
      </c>
      <c r="E29" s="181" t="s">
        <v>93</v>
      </c>
      <c r="F29" s="181" t="s">
        <v>94</v>
      </c>
      <c r="G29" s="181" t="s">
        <v>95</v>
      </c>
      <c r="H29" s="181" t="s">
        <v>96</v>
      </c>
      <c r="I29" s="181" t="s">
        <v>97</v>
      </c>
      <c r="J29" s="181" t="s">
        <v>98</v>
      </c>
      <c r="K29" s="181" t="s">
        <v>99</v>
      </c>
      <c r="L29" s="181" t="s">
        <v>100</v>
      </c>
      <c r="M29" s="181" t="s">
        <v>101</v>
      </c>
      <c r="N29" s="181" t="s">
        <v>102</v>
      </c>
      <c r="O29" s="181" t="s">
        <v>103</v>
      </c>
      <c r="P29" s="181" t="s">
        <v>104</v>
      </c>
      <c r="Q29" s="181" t="s">
        <v>105</v>
      </c>
      <c r="R29" s="181" t="s">
        <v>106</v>
      </c>
      <c r="S29" s="181" t="s">
        <v>107</v>
      </c>
      <c r="T29" s="181" t="s">
        <v>108</v>
      </c>
      <c r="U29" s="181" t="s">
        <v>109</v>
      </c>
      <c r="V29" s="181" t="s">
        <v>110</v>
      </c>
      <c r="W29" s="181" t="s">
        <v>111</v>
      </c>
      <c r="X29" s="181" t="s">
        <v>112</v>
      </c>
      <c r="Y29" s="181" t="s">
        <v>113</v>
      </c>
      <c r="Z29" s="181" t="s">
        <v>114</v>
      </c>
      <c r="AA29" s="181" t="s">
        <v>115</v>
      </c>
      <c r="AB29" s="181" t="s">
        <v>116</v>
      </c>
      <c r="AC29" s="181" t="s">
        <v>117</v>
      </c>
      <c r="AD29" s="181" t="s">
        <v>118</v>
      </c>
      <c r="AE29" s="181" t="s">
        <v>119</v>
      </c>
      <c r="AF29" s="181" t="s">
        <v>120</v>
      </c>
      <c r="AG29" s="181" t="s">
        <v>121</v>
      </c>
      <c r="AH29" s="181" t="s">
        <v>122</v>
      </c>
      <c r="AI29" s="181" t="s">
        <v>123</v>
      </c>
      <c r="AJ29" s="181" t="s">
        <v>124</v>
      </c>
      <c r="AK29" s="181" t="s">
        <v>125</v>
      </c>
      <c r="AL29" s="181" t="s">
        <v>126</v>
      </c>
      <c r="AM29" s="181" t="s">
        <v>127</v>
      </c>
      <c r="AN29" s="181" t="s">
        <v>128</v>
      </c>
    </row>
    <row r="30" customFormat="false" ht="13.2" hidden="false" customHeight="false" outlineLevel="0" collapsed="false">
      <c r="B30" s="179" t="n">
        <f aca="false">B21*0.7</f>
        <v>0.0565868263473054</v>
      </c>
      <c r="C30" s="179" t="n">
        <f aca="false">C21*0.7</f>
        <v>0.0565868263473054</v>
      </c>
      <c r="D30" s="179" t="n">
        <f aca="false">D21*0.7</f>
        <v>0.0754491017964072</v>
      </c>
      <c r="E30" s="179" t="n">
        <f aca="false">E21*0.7</f>
        <v>0.0754491017964072</v>
      </c>
      <c r="F30" s="179" t="n">
        <f aca="false">F21*0.7</f>
        <v>0.113173652694611</v>
      </c>
      <c r="G30" s="179" t="n">
        <f aca="false">G21*0.7</f>
        <v>0.113173652694611</v>
      </c>
      <c r="H30" s="179" t="n">
        <f aca="false">H21*0.7</f>
        <v>0.165988023952096</v>
      </c>
      <c r="I30" s="179" t="n">
        <f aca="false">I21*0.7</f>
        <v>0.21125748502994</v>
      </c>
      <c r="J30" s="179" t="n">
        <f aca="false">J21*0.7</f>
        <v>0.252754491017964</v>
      </c>
      <c r="K30" s="179" t="n">
        <f aca="false">K21*0.7</f>
        <v>0.298023952095808</v>
      </c>
      <c r="L30" s="179" t="n">
        <f aca="false">L21*0.7</f>
        <v>0.339520958083832</v>
      </c>
      <c r="M30" s="179" t="n">
        <f aca="false">M21*0.7</f>
        <v>0.339520958083832</v>
      </c>
      <c r="N30" s="179" t="n">
        <f aca="false">N21*0.7</f>
        <v>0.339520958083832</v>
      </c>
      <c r="O30" s="179" t="n">
        <f aca="false">O21*0.7</f>
        <v>0.339520958083832</v>
      </c>
      <c r="P30" s="179" t="n">
        <f aca="false">P21*0.7</f>
        <v>0.339520958083832</v>
      </c>
      <c r="Q30" s="179" t="n">
        <f aca="false">Q21*0.7</f>
        <v>0.339520958083832</v>
      </c>
      <c r="R30" s="179" t="n">
        <f aca="false">R21*0.7</f>
        <v>0.339520958083832</v>
      </c>
      <c r="S30" s="179" t="n">
        <f aca="false">S21*0.7</f>
        <v>0.339520958083832</v>
      </c>
      <c r="T30" s="179" t="n">
        <f aca="false">T21*0.7</f>
        <v>0.339520958083832</v>
      </c>
      <c r="U30" s="179" t="n">
        <f aca="false">U21*0.7</f>
        <v>0.339520958083832</v>
      </c>
      <c r="V30" s="179" t="n">
        <f aca="false">V21*0.7</f>
        <v>0.339520958083832</v>
      </c>
      <c r="W30" s="179" t="n">
        <f aca="false">W21*0.7</f>
        <v>0.339520958083832</v>
      </c>
      <c r="X30" s="179" t="n">
        <f aca="false">X21*0.7</f>
        <v>0.339520958083832</v>
      </c>
      <c r="Y30" s="179" t="n">
        <f aca="false">Y21*0.7</f>
        <v>0.339520958083832</v>
      </c>
      <c r="Z30" s="179" t="n">
        <f aca="false">Z21*0.7</f>
        <v>0.339520958083832</v>
      </c>
      <c r="AA30" s="179" t="n">
        <f aca="false">AA21*0.7</f>
        <v>0.339520958083832</v>
      </c>
      <c r="AB30" s="179" t="n">
        <f aca="false">AB21*0.7</f>
        <v>0.339520958083832</v>
      </c>
      <c r="AC30" s="179" t="n">
        <f aca="false">AC21*0.7</f>
        <v>0.339520958083832</v>
      </c>
      <c r="AD30" s="179" t="n">
        <f aca="false">AD21*0.7</f>
        <v>0.339520958083832</v>
      </c>
      <c r="AE30" s="179" t="n">
        <f aca="false">AE21*0.7</f>
        <v>0.298023952095808</v>
      </c>
      <c r="AF30" s="179" t="n">
        <f aca="false">AF21*0.7</f>
        <v>0.252754491017964</v>
      </c>
      <c r="AG30" s="179" t="n">
        <f aca="false">AG21*0.7</f>
        <v>0.21125748502994</v>
      </c>
      <c r="AH30" s="179" t="n">
        <f aca="false">AH21*0.7</f>
        <v>0.165988023952096</v>
      </c>
      <c r="AI30" s="179" t="n">
        <f aca="false">AI21*0.7</f>
        <v>0.113173652694611</v>
      </c>
      <c r="AJ30" s="179" t="n">
        <f aca="false">AJ21*0.7</f>
        <v>0.113173652694611</v>
      </c>
      <c r="AK30" s="179" t="n">
        <f aca="false">AK21*0.7</f>
        <v>0.0754491017964072</v>
      </c>
      <c r="AL30" s="179" t="n">
        <f aca="false">AL21*0.7</f>
        <v>0.0754491017964072</v>
      </c>
      <c r="AM30" s="179" t="n">
        <f aca="false">AM21*0.7</f>
        <v>0.0565868263473054</v>
      </c>
      <c r="AN30" s="179" t="n">
        <f aca="false">AN21*0.7</f>
        <v>0.0565868263473054</v>
      </c>
    </row>
    <row r="31" customFormat="false" ht="13.2" hidden="false" customHeight="false" outlineLevel="0" collapsed="false">
      <c r="B31" s="179" t="n">
        <f aca="false">B22*0.7</f>
        <v>0.00880239520958083</v>
      </c>
      <c r="C31" s="179" t="n">
        <f aca="false">C22*0.7</f>
        <v>0.00880239520958084</v>
      </c>
      <c r="D31" s="179" t="n">
        <f aca="false">D22*0.7</f>
        <v>0.0293413173652695</v>
      </c>
      <c r="E31" s="179" t="n">
        <f aca="false">E22*0.7</f>
        <v>0.0293413173652695</v>
      </c>
      <c r="F31" s="179" t="n">
        <f aca="false">F22*0.7</f>
        <v>0.0586826347305389</v>
      </c>
      <c r="G31" s="179" t="n">
        <f aca="false">G22*0.7</f>
        <v>0.0586826347305389</v>
      </c>
      <c r="H31" s="179" t="n">
        <f aca="false">H22*0.7</f>
        <v>0.0733532934131736</v>
      </c>
      <c r="I31" s="179" t="n">
        <f aca="false">I22*0.7</f>
        <v>0.117365269461078</v>
      </c>
      <c r="J31" s="179" t="n">
        <f aca="false">J22*0.7</f>
        <v>0.132035928143713</v>
      </c>
      <c r="K31" s="179" t="n">
        <f aca="false">K22*0.7</f>
        <v>0.176047904191617</v>
      </c>
      <c r="L31" s="179" t="n">
        <f aca="false">L22*0.7</f>
        <v>0.176047904191617</v>
      </c>
      <c r="M31" s="179" t="n">
        <f aca="false">M22*0.7</f>
        <v>0.176047904191617</v>
      </c>
      <c r="N31" s="179" t="n">
        <f aca="false">N22*0.7</f>
        <v>0.176047904191617</v>
      </c>
      <c r="O31" s="179" t="n">
        <f aca="false">O22*0.7</f>
        <v>0.176047904191617</v>
      </c>
      <c r="P31" s="179" t="n">
        <f aca="false">P22*0.7</f>
        <v>0.176047904191617</v>
      </c>
      <c r="Q31" s="179" t="n">
        <f aca="false">Q22*0.7</f>
        <v>0.176047904191617</v>
      </c>
      <c r="R31" s="179" t="n">
        <f aca="false">R22*0.7</f>
        <v>0.176047904191617</v>
      </c>
      <c r="S31" s="179" t="n">
        <f aca="false">S22*0.7</f>
        <v>0.176047904191617</v>
      </c>
      <c r="T31" s="179" t="n">
        <f aca="false">T22*0.7</f>
        <v>0.176047904191617</v>
      </c>
      <c r="U31" s="179" t="n">
        <f aca="false">U22*0.7</f>
        <v>0.176047904191617</v>
      </c>
      <c r="V31" s="179" t="n">
        <f aca="false">V22*0.7</f>
        <v>0.176047904191617</v>
      </c>
      <c r="W31" s="179" t="n">
        <f aca="false">W22*0.7</f>
        <v>0.176047904191617</v>
      </c>
      <c r="X31" s="179" t="n">
        <f aca="false">X22*0.7</f>
        <v>0.176047904191617</v>
      </c>
      <c r="Y31" s="179" t="n">
        <f aca="false">Y22*0.7</f>
        <v>0.176047904191617</v>
      </c>
      <c r="Z31" s="179" t="n">
        <f aca="false">Z22*0.7</f>
        <v>0.176047904191617</v>
      </c>
      <c r="AA31" s="179" t="n">
        <f aca="false">AA22*0.7</f>
        <v>0.176047904191617</v>
      </c>
      <c r="AB31" s="179" t="n">
        <f aca="false">AB22*0.7</f>
        <v>0.176047904191617</v>
      </c>
      <c r="AC31" s="179" t="n">
        <f aca="false">AC22*0.7</f>
        <v>0.176047904191617</v>
      </c>
      <c r="AD31" s="179" t="n">
        <f aca="false">AD22*0.7</f>
        <v>0.176047904191617</v>
      </c>
      <c r="AE31" s="179" t="n">
        <f aca="false">AE22*0.7</f>
        <v>0.176047904191617</v>
      </c>
      <c r="AF31" s="179" t="n">
        <f aca="false">AF22*0.7</f>
        <v>0.132035928143713</v>
      </c>
      <c r="AG31" s="179" t="n">
        <f aca="false">AG22*0.7</f>
        <v>0.117365269461078</v>
      </c>
      <c r="AH31" s="179" t="n">
        <f aca="false">AH22*0.7</f>
        <v>0.0733532934131736</v>
      </c>
      <c r="AI31" s="179" t="n">
        <f aca="false">AI22*0.7</f>
        <v>0.0586826347305389</v>
      </c>
      <c r="AJ31" s="179" t="n">
        <f aca="false">AJ22*0.7</f>
        <v>0.0586826347305389</v>
      </c>
      <c r="AK31" s="179" t="n">
        <f aca="false">AK22*0.7</f>
        <v>0.0293413173652695</v>
      </c>
      <c r="AL31" s="179" t="n">
        <f aca="false">AL22*0.7</f>
        <v>0.0293413173652695</v>
      </c>
      <c r="AM31" s="179" t="n">
        <f aca="false">AM22*0.7</f>
        <v>0.00880239520958084</v>
      </c>
      <c r="AN31" s="179" t="n">
        <f aca="false">AN22*0.7</f>
        <v>0.00880239520958083</v>
      </c>
    </row>
    <row r="32" customFormat="false" ht="13.2" hidden="false" customHeight="false" outlineLevel="0" collapsed="false">
      <c r="B32" s="179" t="n">
        <f aca="false">B23*0.7</f>
        <v>0</v>
      </c>
      <c r="C32" s="179" t="n">
        <f aca="false">C23*0.7</f>
        <v>0</v>
      </c>
      <c r="D32" s="179" t="n">
        <f aca="false">D23*0.7</f>
        <v>0.0201197604790419</v>
      </c>
      <c r="E32" s="179" t="n">
        <f aca="false">E23*0.7</f>
        <v>0.0201197604790419</v>
      </c>
      <c r="F32" s="179" t="n">
        <f aca="false">F23*0.7</f>
        <v>0.0201197604790419</v>
      </c>
      <c r="G32" s="179" t="n">
        <f aca="false">G23*0.7</f>
        <v>0.0335329341317365</v>
      </c>
      <c r="H32" s="179" t="n">
        <f aca="false">H23*0.7</f>
        <v>0.0335329341317365</v>
      </c>
      <c r="I32" s="179" t="n">
        <f aca="false">I23*0.7</f>
        <v>0.0670658682634731</v>
      </c>
      <c r="J32" s="179" t="n">
        <f aca="false">J23*0.7</f>
        <v>0.0670658682634731</v>
      </c>
      <c r="K32" s="179" t="n">
        <f aca="false">K23*0.7</f>
        <v>0.10059880239521</v>
      </c>
      <c r="L32" s="179" t="n">
        <f aca="false">L23*0.7</f>
        <v>0.117365269461078</v>
      </c>
      <c r="M32" s="179" t="n">
        <f aca="false">M23*0.7</f>
        <v>0.134131736526946</v>
      </c>
      <c r="N32" s="179" t="n">
        <f aca="false">N23*0.7</f>
        <v>0.134131736526946</v>
      </c>
      <c r="O32" s="179" t="n">
        <f aca="false">O23*0.7</f>
        <v>0.134131736526946</v>
      </c>
      <c r="P32" s="179" t="n">
        <f aca="false">P23*0.7</f>
        <v>0.134131736526946</v>
      </c>
      <c r="Q32" s="179" t="n">
        <f aca="false">Q23*0.7</f>
        <v>0.134131736526946</v>
      </c>
      <c r="R32" s="179" t="n">
        <f aca="false">R23*0.7</f>
        <v>0.134131736526946</v>
      </c>
      <c r="S32" s="179" t="n">
        <f aca="false">S23*0.7</f>
        <v>0.134131736526946</v>
      </c>
      <c r="T32" s="179" t="n">
        <f aca="false">T23*0.7</f>
        <v>0.134131736526946</v>
      </c>
      <c r="U32" s="179" t="n">
        <f aca="false">U23*0.7</f>
        <v>0.134131736526946</v>
      </c>
      <c r="V32" s="179" t="n">
        <f aca="false">V23*0.7</f>
        <v>0.134131736526946</v>
      </c>
      <c r="W32" s="179" t="n">
        <f aca="false">W23*0.7</f>
        <v>0.134131736526946</v>
      </c>
      <c r="X32" s="179" t="n">
        <f aca="false">X23*0.7</f>
        <v>0.134131736526946</v>
      </c>
      <c r="Y32" s="179" t="n">
        <f aca="false">Y23*0.7</f>
        <v>0.134131736526946</v>
      </c>
      <c r="Z32" s="179" t="n">
        <f aca="false">Z23*0.7</f>
        <v>0.134131736526946</v>
      </c>
      <c r="AA32" s="179" t="n">
        <f aca="false">AA23*0.7</f>
        <v>0.134131736526946</v>
      </c>
      <c r="AB32" s="179" t="n">
        <f aca="false">AB23*0.7</f>
        <v>0.134131736526946</v>
      </c>
      <c r="AC32" s="179" t="n">
        <f aca="false">AC23*0.7</f>
        <v>0.134131736526946</v>
      </c>
      <c r="AD32" s="179" t="n">
        <f aca="false">AD23*0.7</f>
        <v>0.117365269461078</v>
      </c>
      <c r="AE32" s="179" t="n">
        <f aca="false">AE23*0.7</f>
        <v>0.10059880239521</v>
      </c>
      <c r="AF32" s="179" t="n">
        <f aca="false">AF23*0.7</f>
        <v>0.0670658682634731</v>
      </c>
      <c r="AG32" s="179" t="n">
        <f aca="false">AG23*0.7</f>
        <v>0.0670658682634731</v>
      </c>
      <c r="AH32" s="179" t="n">
        <f aca="false">AH23*0.7</f>
        <v>0.0335329341317365</v>
      </c>
      <c r="AI32" s="179" t="n">
        <f aca="false">AI23*0.7</f>
        <v>0.0335329341317365</v>
      </c>
      <c r="AJ32" s="179" t="n">
        <f aca="false">AJ23*0.7</f>
        <v>0.0201197604790419</v>
      </c>
      <c r="AK32" s="179" t="n">
        <f aca="false">AK23*0.7</f>
        <v>0.0201197604790419</v>
      </c>
      <c r="AL32" s="179" t="n">
        <f aca="false">AL23*0.7</f>
        <v>0.0201197604790419</v>
      </c>
      <c r="AM32" s="179" t="n">
        <f aca="false">AM23*0.7</f>
        <v>0</v>
      </c>
      <c r="AN32" s="179" t="n">
        <f aca="false">AN23*0.7</f>
        <v>0</v>
      </c>
    </row>
    <row r="33" customFormat="false" ht="13.2" hidden="false" customHeight="false" outlineLevel="0" collapsed="false">
      <c r="B33" s="179" t="n">
        <f aca="false">B24*0.7</f>
        <v>0</v>
      </c>
      <c r="C33" s="179" t="n">
        <f aca="false">C24*0.7</f>
        <v>0</v>
      </c>
      <c r="D33" s="179" t="n">
        <f aca="false">D24*0.7</f>
        <v>0.00502994011976047</v>
      </c>
      <c r="E33" s="179" t="n">
        <f aca="false">E24*0.7</f>
        <v>0.00502994011976047</v>
      </c>
      <c r="F33" s="179" t="n">
        <f aca="false">F24*0.7</f>
        <v>0.00502994011976048</v>
      </c>
      <c r="G33" s="179" t="n">
        <f aca="false">G24*0.7</f>
        <v>0.00838323353293412</v>
      </c>
      <c r="H33" s="179" t="n">
        <f aca="false">H24*0.7</f>
        <v>0.00838323353293413</v>
      </c>
      <c r="I33" s="179" t="n">
        <f aca="false">I24*0.7</f>
        <v>0.0201197604790419</v>
      </c>
      <c r="J33" s="179" t="n">
        <f aca="false">J24*0.7</f>
        <v>0.030179640718563</v>
      </c>
      <c r="K33" s="179" t="n">
        <f aca="false">K24*0.7</f>
        <v>0.0368862275449102</v>
      </c>
      <c r="L33" s="179" t="n">
        <f aca="false">L24*0.7</f>
        <v>0.0402395209580837</v>
      </c>
      <c r="M33" s="179" t="n">
        <f aca="false">M24*0.7</f>
        <v>0.0402395209580837</v>
      </c>
      <c r="N33" s="179" t="n">
        <f aca="false">N24*0.7</f>
        <v>0.0402395209580837</v>
      </c>
      <c r="O33" s="179" t="n">
        <f aca="false">O24*0.7</f>
        <v>0.0402395209580837</v>
      </c>
      <c r="P33" s="179" t="n">
        <f aca="false">P24*0.7</f>
        <v>0.0402395209580837</v>
      </c>
      <c r="Q33" s="179" t="n">
        <f aca="false">Q24*0.7</f>
        <v>0.0402395209580837</v>
      </c>
      <c r="R33" s="179" t="n">
        <f aca="false">R24*0.7</f>
        <v>0.0402395209580837</v>
      </c>
      <c r="S33" s="179" t="n">
        <f aca="false">S24*0.7</f>
        <v>0.0402395209580837</v>
      </c>
      <c r="T33" s="179" t="n">
        <f aca="false">T24*0.7</f>
        <v>0.0402395209580837</v>
      </c>
      <c r="U33" s="179" t="n">
        <f aca="false">U24*0.7</f>
        <v>0.0402395209580837</v>
      </c>
      <c r="V33" s="179" t="n">
        <f aca="false">V24*0.7</f>
        <v>0.0402395209580837</v>
      </c>
      <c r="W33" s="179" t="n">
        <f aca="false">W24*0.7</f>
        <v>0.0402395209580837</v>
      </c>
      <c r="X33" s="179" t="n">
        <f aca="false">X24*0.7</f>
        <v>0.0402395209580837</v>
      </c>
      <c r="Y33" s="179" t="n">
        <f aca="false">Y24*0.7</f>
        <v>0.0402395209580837</v>
      </c>
      <c r="Z33" s="179" t="n">
        <f aca="false">Z24*0.7</f>
        <v>0.0402395209580837</v>
      </c>
      <c r="AA33" s="179" t="n">
        <f aca="false">AA24*0.7</f>
        <v>0.0402395209580837</v>
      </c>
      <c r="AB33" s="179" t="n">
        <f aca="false">AB24*0.7</f>
        <v>0.0402395209580837</v>
      </c>
      <c r="AC33" s="179" t="n">
        <f aca="false">AC24*0.7</f>
        <v>0.0402395209580837</v>
      </c>
      <c r="AD33" s="179" t="n">
        <f aca="false">AD24*0.7</f>
        <v>0.0402395209580837</v>
      </c>
      <c r="AE33" s="179" t="n">
        <f aca="false">AE24*0.7</f>
        <v>0.0368862275449102</v>
      </c>
      <c r="AF33" s="179" t="n">
        <f aca="false">AF24*0.7</f>
        <v>0.030179640718563</v>
      </c>
      <c r="AG33" s="179" t="n">
        <f aca="false">AG24*0.7</f>
        <v>0.0201197604790419</v>
      </c>
      <c r="AH33" s="179" t="n">
        <f aca="false">AH24*0.7</f>
        <v>0.00838323353293413</v>
      </c>
      <c r="AI33" s="179" t="n">
        <f aca="false">AI24*0.7</f>
        <v>0.00838323353293412</v>
      </c>
      <c r="AJ33" s="179" t="n">
        <f aca="false">AJ24*0.7</f>
        <v>0.00502994011976048</v>
      </c>
      <c r="AK33" s="179" t="n">
        <f aca="false">AK24*0.7</f>
        <v>0.00502994011976047</v>
      </c>
      <c r="AL33" s="179" t="n">
        <f aca="false">AL24*0.7</f>
        <v>0.00502994011976047</v>
      </c>
      <c r="AM33" s="179" t="n">
        <f aca="false">AM24*0.7</f>
        <v>0</v>
      </c>
      <c r="AN33" s="179" t="n">
        <f aca="false">AN24*0.7</f>
        <v>0</v>
      </c>
    </row>
    <row r="34" customFormat="false" ht="13.2" hidden="false" customHeight="false" outlineLevel="0" collapsed="false">
      <c r="B34" s="179" t="n">
        <f aca="false">B25*0.7</f>
        <v>0</v>
      </c>
      <c r="C34" s="179" t="n">
        <f aca="false">C25*0.7</f>
        <v>0</v>
      </c>
      <c r="D34" s="179" t="n">
        <f aca="false">D25*0.7</f>
        <v>0</v>
      </c>
      <c r="E34" s="179" t="n">
        <f aca="false">E25*0.7</f>
        <v>0</v>
      </c>
      <c r="F34" s="179" t="n">
        <f aca="false">F25*0.7</f>
        <v>0</v>
      </c>
      <c r="G34" s="179" t="n">
        <f aca="false">G25*0.7</f>
        <v>0.0125748502994012</v>
      </c>
      <c r="H34" s="179" t="n">
        <f aca="false">H25*0.7</f>
        <v>0.0125748502994012</v>
      </c>
      <c r="I34" s="179" t="n">
        <f aca="false">I25*0.7</f>
        <v>0.0125748502994012</v>
      </c>
      <c r="J34" s="179" t="n">
        <f aca="false">J25*0.7</f>
        <v>0.0125748502994012</v>
      </c>
      <c r="K34" s="179" t="n">
        <f aca="false">K25*0.7</f>
        <v>0.0125748502994012</v>
      </c>
      <c r="L34" s="179" t="n">
        <f aca="false">L25*0.7</f>
        <v>0.0125748502994012</v>
      </c>
      <c r="M34" s="179" t="n">
        <f aca="false">M25*0.7</f>
        <v>0.0125748502994012</v>
      </c>
      <c r="N34" s="179" t="n">
        <f aca="false">N25*0.7</f>
        <v>0.0125748502994012</v>
      </c>
      <c r="O34" s="179" t="n">
        <f aca="false">O25*0.7</f>
        <v>0.0125748502994012</v>
      </c>
      <c r="P34" s="179" t="n">
        <f aca="false">P25*0.7</f>
        <v>0.0125748502994012</v>
      </c>
      <c r="Q34" s="179" t="n">
        <f aca="false">Q25*0.7</f>
        <v>0.0125748502994012</v>
      </c>
      <c r="R34" s="179" t="n">
        <f aca="false">R25*0.7</f>
        <v>0.0125748502994012</v>
      </c>
      <c r="S34" s="179" t="n">
        <f aca="false">S25*0.7</f>
        <v>0.0125748502994012</v>
      </c>
      <c r="T34" s="179" t="n">
        <f aca="false">T25*0.7</f>
        <v>0.0125748502994012</v>
      </c>
      <c r="U34" s="179" t="n">
        <f aca="false">U25*0.7</f>
        <v>0.0125748502994012</v>
      </c>
      <c r="V34" s="179" t="n">
        <f aca="false">V25*0.7</f>
        <v>0.0125748502994012</v>
      </c>
      <c r="W34" s="179" t="n">
        <f aca="false">W25*0.7</f>
        <v>0.0125748502994012</v>
      </c>
      <c r="X34" s="179" t="n">
        <f aca="false">X25*0.7</f>
        <v>0.0125748502994012</v>
      </c>
      <c r="Y34" s="179" t="n">
        <f aca="false">Y25*0.7</f>
        <v>0.0125748502994012</v>
      </c>
      <c r="Z34" s="179" t="n">
        <f aca="false">Z25*0.7</f>
        <v>0.0125748502994012</v>
      </c>
      <c r="AA34" s="179" t="n">
        <f aca="false">AA25*0.7</f>
        <v>0.0125748502994012</v>
      </c>
      <c r="AB34" s="179" t="n">
        <f aca="false">AB25*0.7</f>
        <v>0.0125748502994012</v>
      </c>
      <c r="AC34" s="179" t="n">
        <f aca="false">AC25*0.7</f>
        <v>0.0125748502994012</v>
      </c>
      <c r="AD34" s="179" t="n">
        <f aca="false">AD25*0.7</f>
        <v>0.0125748502994012</v>
      </c>
      <c r="AE34" s="179" t="n">
        <f aca="false">AE25*0.7</f>
        <v>0.0125748502994012</v>
      </c>
      <c r="AF34" s="179" t="n">
        <f aca="false">AF25*0.7</f>
        <v>0.0125748502994012</v>
      </c>
      <c r="AG34" s="179" t="n">
        <f aca="false">AG25*0.7</f>
        <v>0.0125748502994012</v>
      </c>
      <c r="AH34" s="179" t="n">
        <f aca="false">AH25*0.7</f>
        <v>0.0125748502994012</v>
      </c>
      <c r="AI34" s="179" t="n">
        <f aca="false">AI25*0.7</f>
        <v>0.0125748502994012</v>
      </c>
      <c r="AJ34" s="179" t="n">
        <f aca="false">AJ25*0.7</f>
        <v>0</v>
      </c>
      <c r="AK34" s="179" t="n">
        <f aca="false">AK25*0.7</f>
        <v>0</v>
      </c>
      <c r="AL34" s="179" t="n">
        <f aca="false">AL25*0.7</f>
        <v>0</v>
      </c>
      <c r="AM34" s="179" t="n">
        <f aca="false">AM25*0.7</f>
        <v>0</v>
      </c>
      <c r="AN34" s="179" t="n">
        <f aca="false">AN25*0.7</f>
        <v>0</v>
      </c>
    </row>
    <row r="35" customFormat="false" ht="13.2" hidden="false" customHeight="false" outlineLevel="0" collapsed="false">
      <c r="B35" s="179" t="n">
        <f aca="false">B26*0.7</f>
        <v>-0</v>
      </c>
      <c r="C35" s="179" t="n">
        <f aca="false">C26*0.7</f>
        <v>-0</v>
      </c>
      <c r="D35" s="179" t="n">
        <f aca="false">D26*0.7</f>
        <v>-0</v>
      </c>
      <c r="E35" s="179" t="n">
        <f aca="false">E26*0.7</f>
        <v>-0</v>
      </c>
      <c r="F35" s="179" t="n">
        <f aca="false">F26*0.7</f>
        <v>-0</v>
      </c>
      <c r="G35" s="179" t="n">
        <f aca="false">G26*0.7</f>
        <v>-0</v>
      </c>
      <c r="H35" s="179" t="n">
        <f aca="false">H26*0.7</f>
        <v>-0</v>
      </c>
      <c r="I35" s="179" t="n">
        <f aca="false">I26*0.7</f>
        <v>-0</v>
      </c>
      <c r="J35" s="179" t="n">
        <f aca="false">J26*0.7</f>
        <v>-0</v>
      </c>
      <c r="K35" s="179" t="n">
        <f aca="false">K26*0.7</f>
        <v>-0</v>
      </c>
      <c r="L35" s="179" t="n">
        <f aca="false">L26*0.7</f>
        <v>-0</v>
      </c>
      <c r="M35" s="179" t="n">
        <f aca="false">M26*0.7</f>
        <v>-0</v>
      </c>
      <c r="N35" s="179" t="n">
        <f aca="false">N26*0.7</f>
        <v>-0</v>
      </c>
      <c r="O35" s="179" t="n">
        <f aca="false">O26*0.7</f>
        <v>-0</v>
      </c>
      <c r="P35" s="179" t="n">
        <f aca="false">P26*0.7</f>
        <v>-0</v>
      </c>
      <c r="Q35" s="179" t="n">
        <f aca="false">Q26*0.7</f>
        <v>-0</v>
      </c>
      <c r="R35" s="179" t="n">
        <f aca="false">R26*0.7</f>
        <v>-0</v>
      </c>
      <c r="S35" s="179" t="n">
        <f aca="false">S26*0.7</f>
        <v>-0</v>
      </c>
      <c r="T35" s="179" t="n">
        <f aca="false">T26*0.7</f>
        <v>-0</v>
      </c>
      <c r="U35" s="179" t="n">
        <f aca="false">U26*0.7</f>
        <v>-0</v>
      </c>
      <c r="V35" s="179" t="n">
        <f aca="false">V26*0.7</f>
        <v>-0</v>
      </c>
      <c r="W35" s="179" t="n">
        <f aca="false">W26*0.7</f>
        <v>-0</v>
      </c>
      <c r="X35" s="179" t="n">
        <f aca="false">X26*0.7</f>
        <v>-0</v>
      </c>
      <c r="Y35" s="179" t="n">
        <f aca="false">Y26*0.7</f>
        <v>-0</v>
      </c>
      <c r="Z35" s="179" t="n">
        <f aca="false">Z26*0.7</f>
        <v>-0</v>
      </c>
      <c r="AA35" s="179" t="n">
        <f aca="false">AA26*0.7</f>
        <v>-0</v>
      </c>
      <c r="AB35" s="179" t="n">
        <f aca="false">AB26*0.7</f>
        <v>-0</v>
      </c>
      <c r="AC35" s="179" t="n">
        <f aca="false">AC26*0.7</f>
        <v>-0</v>
      </c>
      <c r="AD35" s="179" t="n">
        <f aca="false">AD26*0.7</f>
        <v>-0</v>
      </c>
      <c r="AE35" s="179" t="n">
        <f aca="false">AE26*0.7</f>
        <v>-0</v>
      </c>
      <c r="AF35" s="179" t="n">
        <f aca="false">AF26*0.7</f>
        <v>-0</v>
      </c>
      <c r="AG35" s="179" t="n">
        <f aca="false">AG26*0.7</f>
        <v>-0</v>
      </c>
      <c r="AH35" s="179" t="n">
        <f aca="false">AH26*0.7</f>
        <v>-0</v>
      </c>
      <c r="AI35" s="179" t="n">
        <f aca="false">AI26*0.7</f>
        <v>-0</v>
      </c>
      <c r="AJ35" s="179" t="n">
        <f aca="false">AJ26*0.7</f>
        <v>-0</v>
      </c>
      <c r="AK35" s="179" t="n">
        <f aca="false">AK26*0.7</f>
        <v>-0</v>
      </c>
      <c r="AL35" s="179" t="n">
        <f aca="false">AL26*0.7</f>
        <v>-0</v>
      </c>
      <c r="AM35" s="179" t="n">
        <f aca="false">AM26*0.7</f>
        <v>-0</v>
      </c>
      <c r="AN35" s="179" t="n">
        <f aca="false">AN26*0.7</f>
        <v>-0</v>
      </c>
    </row>
    <row r="36" customFormat="false" ht="13.2" hidden="false" customHeight="false" outlineLevel="0" collapsed="false">
      <c r="B36" s="179" t="n">
        <f aca="false">B27*0.7</f>
        <v>0</v>
      </c>
      <c r="C36" s="179" t="n">
        <f aca="false">C27*0.7</f>
        <v>0</v>
      </c>
      <c r="D36" s="179" t="n">
        <f aca="false">D27*0.7</f>
        <v>0</v>
      </c>
      <c r="E36" s="179" t="n">
        <f aca="false">E27*0.7</f>
        <v>0</v>
      </c>
      <c r="F36" s="179" t="n">
        <f aca="false">F27*0.7</f>
        <v>0</v>
      </c>
      <c r="G36" s="179" t="n">
        <f aca="false">G27*0.7</f>
        <v>0</v>
      </c>
      <c r="H36" s="179" t="n">
        <f aca="false">H27*0.7</f>
        <v>0</v>
      </c>
      <c r="I36" s="179" t="n">
        <f aca="false">I27*0.7</f>
        <v>0</v>
      </c>
      <c r="J36" s="179" t="n">
        <f aca="false">J27*0.7</f>
        <v>0</v>
      </c>
      <c r="K36" s="179" t="n">
        <f aca="false">K27*0.7</f>
        <v>0</v>
      </c>
      <c r="L36" s="179" t="n">
        <f aca="false">L27*0.7</f>
        <v>0</v>
      </c>
      <c r="M36" s="179" t="n">
        <f aca="false">M27*0.7</f>
        <v>0</v>
      </c>
      <c r="N36" s="179" t="n">
        <f aca="false">N27*0.7</f>
        <v>0</v>
      </c>
      <c r="O36" s="179" t="n">
        <f aca="false">O27*0.7</f>
        <v>0</v>
      </c>
      <c r="P36" s="179" t="n">
        <f aca="false">P27*0.7</f>
        <v>0</v>
      </c>
      <c r="Q36" s="179" t="n">
        <f aca="false">Q27*0.7</f>
        <v>0</v>
      </c>
      <c r="R36" s="179" t="n">
        <f aca="false">R27*0.7</f>
        <v>0</v>
      </c>
      <c r="S36" s="179" t="n">
        <f aca="false">S27*0.7</f>
        <v>0</v>
      </c>
      <c r="T36" s="179" t="n">
        <f aca="false">T27*0.7</f>
        <v>0</v>
      </c>
      <c r="U36" s="179" t="n">
        <f aca="false">U27*0.7</f>
        <v>0</v>
      </c>
      <c r="V36" s="179" t="n">
        <f aca="false">V27*0.7</f>
        <v>0</v>
      </c>
      <c r="W36" s="179" t="n">
        <f aca="false">W27*0.7</f>
        <v>0</v>
      </c>
      <c r="X36" s="179" t="n">
        <f aca="false">X27*0.7</f>
        <v>0</v>
      </c>
      <c r="Y36" s="179" t="n">
        <f aca="false">Y27*0.7</f>
        <v>0</v>
      </c>
      <c r="Z36" s="179" t="n">
        <f aca="false">Z27*0.7</f>
        <v>0</v>
      </c>
      <c r="AA36" s="179" t="n">
        <f aca="false">AA27*0.7</f>
        <v>0</v>
      </c>
      <c r="AB36" s="179" t="n">
        <f aca="false">AB27*0.7</f>
        <v>0</v>
      </c>
      <c r="AC36" s="179" t="n">
        <f aca="false">AC27*0.7</f>
        <v>0</v>
      </c>
      <c r="AD36" s="179" t="n">
        <f aca="false">AD27*0.7</f>
        <v>0</v>
      </c>
      <c r="AE36" s="179" t="n">
        <f aca="false">AE27*0.7</f>
        <v>0</v>
      </c>
      <c r="AF36" s="179" t="n">
        <f aca="false">AF27*0.7</f>
        <v>0</v>
      </c>
      <c r="AG36" s="179" t="n">
        <f aca="false">AG27*0.7</f>
        <v>0</v>
      </c>
      <c r="AH36" s="179" t="n">
        <f aca="false">AH27*0.7</f>
        <v>0</v>
      </c>
      <c r="AI36" s="179" t="n">
        <f aca="false">AI27*0.7</f>
        <v>0</v>
      </c>
      <c r="AJ36" s="179" t="n">
        <f aca="false">AJ27*0.7</f>
        <v>0</v>
      </c>
      <c r="AK36" s="179" t="n">
        <f aca="false">AK27*0.7</f>
        <v>0</v>
      </c>
      <c r="AL36" s="179" t="n">
        <f aca="false">AL27*0.7</f>
        <v>0</v>
      </c>
      <c r="AM36" s="179" t="n">
        <f aca="false">AM27*0.7</f>
        <v>0</v>
      </c>
      <c r="AN36" s="179" t="n">
        <f aca="false">AN27*0.7</f>
        <v>0</v>
      </c>
    </row>
    <row r="37" customFormat="false" ht="13.2" hidden="false" customHeight="false" outlineLevel="0" collapsed="false">
      <c r="B37" s="179" t="n">
        <f aca="false">B28*0.7</f>
        <v>0</v>
      </c>
      <c r="C37" s="179" t="n">
        <f aca="false">C28*0.7</f>
        <v>0</v>
      </c>
      <c r="D37" s="179" t="n">
        <f aca="false">D28*0.7</f>
        <v>0</v>
      </c>
      <c r="E37" s="179" t="n">
        <f aca="false">E28*0.7</f>
        <v>0</v>
      </c>
      <c r="F37" s="179" t="n">
        <f aca="false">F28*0.7</f>
        <v>0</v>
      </c>
      <c r="G37" s="179" t="n">
        <f aca="false">G28*0.7</f>
        <v>0</v>
      </c>
      <c r="H37" s="179" t="n">
        <f aca="false">H28*0.7</f>
        <v>0</v>
      </c>
      <c r="I37" s="179" t="n">
        <f aca="false">I28*0.7</f>
        <v>0</v>
      </c>
      <c r="J37" s="179" t="n">
        <f aca="false">J28*0.7</f>
        <v>0</v>
      </c>
      <c r="K37" s="179" t="n">
        <f aca="false">K28*0.7</f>
        <v>0</v>
      </c>
      <c r="L37" s="179" t="n">
        <f aca="false">L28*0.7</f>
        <v>0</v>
      </c>
      <c r="M37" s="179" t="n">
        <f aca="false">M28*0.7</f>
        <v>0</v>
      </c>
      <c r="N37" s="179" t="n">
        <f aca="false">N28*0.7</f>
        <v>0</v>
      </c>
      <c r="O37" s="179" t="n">
        <f aca="false">O28*0.7</f>
        <v>0</v>
      </c>
      <c r="P37" s="179" t="n">
        <f aca="false">P28*0.7</f>
        <v>0</v>
      </c>
      <c r="Q37" s="179" t="n">
        <f aca="false">Q28*0.7</f>
        <v>0</v>
      </c>
      <c r="R37" s="179" t="n">
        <f aca="false">R28*0.7</f>
        <v>0</v>
      </c>
      <c r="S37" s="179" t="n">
        <f aca="false">S28*0.7</f>
        <v>0</v>
      </c>
      <c r="T37" s="179" t="n">
        <f aca="false">T28*0.7</f>
        <v>0</v>
      </c>
      <c r="U37" s="179" t="n">
        <f aca="false">U28*0.7</f>
        <v>0</v>
      </c>
      <c r="V37" s="179" t="n">
        <f aca="false">V28*0.7</f>
        <v>0</v>
      </c>
      <c r="W37" s="179" t="n">
        <f aca="false">W28*0.7</f>
        <v>0</v>
      </c>
      <c r="X37" s="179" t="n">
        <f aca="false">X28*0.7</f>
        <v>0</v>
      </c>
      <c r="Y37" s="179" t="n">
        <f aca="false">Y28*0.7</f>
        <v>0</v>
      </c>
      <c r="Z37" s="179" t="n">
        <f aca="false">Z28*0.7</f>
        <v>0</v>
      </c>
      <c r="AA37" s="179" t="n">
        <f aca="false">AA28*0.7</f>
        <v>0</v>
      </c>
      <c r="AB37" s="179" t="n">
        <f aca="false">AB28*0.7</f>
        <v>0</v>
      </c>
      <c r="AC37" s="179" t="n">
        <f aca="false">AC28*0.7</f>
        <v>0</v>
      </c>
      <c r="AD37" s="179" t="n">
        <f aca="false">AD28*0.7</f>
        <v>0</v>
      </c>
      <c r="AE37" s="179" t="n">
        <f aca="false">AE28*0.7</f>
        <v>0</v>
      </c>
      <c r="AF37" s="179" t="n">
        <f aca="false">AF28*0.7</f>
        <v>0</v>
      </c>
      <c r="AG37" s="179" t="n">
        <f aca="false">AG28*0.7</f>
        <v>0</v>
      </c>
      <c r="AH37" s="179" t="n">
        <f aca="false">AH28*0.7</f>
        <v>0</v>
      </c>
      <c r="AI37" s="179" t="n">
        <f aca="false">AI28*0.7</f>
        <v>0</v>
      </c>
      <c r="AJ37" s="179" t="n">
        <f aca="false">AJ28*0.7</f>
        <v>0</v>
      </c>
      <c r="AK37" s="179" t="n">
        <f aca="false">AK28*0.7</f>
        <v>0</v>
      </c>
      <c r="AL37" s="179" t="n">
        <f aca="false">AL28*0.7</f>
        <v>0</v>
      </c>
      <c r="AM37" s="179" t="n">
        <f aca="false">AM28*0.7</f>
        <v>0</v>
      </c>
      <c r="AN37" s="179" t="n">
        <f aca="false">AN28*0.7</f>
        <v>0</v>
      </c>
    </row>
    <row r="38" customFormat="false" ht="13.8" hidden="false" customHeight="false" outlineLevel="0" collapsed="false">
      <c r="A38" s="182" t="s">
        <v>159</v>
      </c>
      <c r="B38" s="179" t="n">
        <f aca="false">SUM(B30:B37)</f>
        <v>0.0653892215568862</v>
      </c>
      <c r="C38" s="179" t="n">
        <f aca="false">SUM(C30:C37)</f>
        <v>0.0653892215568862</v>
      </c>
      <c r="D38" s="179" t="n">
        <f aca="false">SUM(D30:D37)</f>
        <v>0.129940119760479</v>
      </c>
      <c r="E38" s="179" t="n">
        <f aca="false">SUM(E30:E37)</f>
        <v>0.129940119760479</v>
      </c>
      <c r="F38" s="179" t="n">
        <f aca="false">SUM(F30:F37)</f>
        <v>0.197005988023952</v>
      </c>
      <c r="G38" s="179" t="n">
        <f aca="false">SUM(G30:G37)</f>
        <v>0.226347305389222</v>
      </c>
      <c r="H38" s="179" t="n">
        <f aca="false">SUM(H30:H37)</f>
        <v>0.293832335329341</v>
      </c>
      <c r="I38" s="179" t="n">
        <f aca="false">SUM(I30:I37)</f>
        <v>0.428383233532934</v>
      </c>
      <c r="J38" s="179" t="n">
        <f aca="false">SUM(J30:J37)</f>
        <v>0.494610778443114</v>
      </c>
      <c r="K38" s="179" t="n">
        <f aca="false">SUM(K30:K37)</f>
        <v>0.624131736526946</v>
      </c>
      <c r="L38" s="179" t="n">
        <f aca="false">SUM(L30:L37)</f>
        <v>0.685748502994012</v>
      </c>
      <c r="M38" s="179" t="n">
        <f aca="false">SUM(M30:M37)</f>
        <v>0.70251497005988</v>
      </c>
      <c r="N38" s="179" t="n">
        <f aca="false">SUM(N30:N37)</f>
        <v>0.70251497005988</v>
      </c>
      <c r="O38" s="179" t="n">
        <f aca="false">SUM(O30:O37)</f>
        <v>0.70251497005988</v>
      </c>
      <c r="P38" s="179" t="n">
        <f aca="false">SUM(P30:P37)</f>
        <v>0.70251497005988</v>
      </c>
      <c r="Q38" s="179" t="n">
        <f aca="false">SUM(Q30:Q37)</f>
        <v>0.70251497005988</v>
      </c>
      <c r="R38" s="179" t="n">
        <f aca="false">SUM(R30:R37)</f>
        <v>0.70251497005988</v>
      </c>
      <c r="S38" s="179" t="n">
        <f aca="false">SUM(S30:S37)</f>
        <v>0.70251497005988</v>
      </c>
      <c r="T38" s="179" t="n">
        <f aca="false">SUM(T30:T37)</f>
        <v>0.70251497005988</v>
      </c>
      <c r="U38" s="179" t="n">
        <f aca="false">SUM(U30:U37)</f>
        <v>0.70251497005988</v>
      </c>
      <c r="V38" s="179" t="n">
        <f aca="false">SUM(V30:V37)</f>
        <v>0.70251497005988</v>
      </c>
      <c r="W38" s="179" t="n">
        <f aca="false">SUM(W30:W37)</f>
        <v>0.70251497005988</v>
      </c>
      <c r="X38" s="179" t="n">
        <f aca="false">SUM(X30:X37)</f>
        <v>0.70251497005988</v>
      </c>
      <c r="Y38" s="179" t="n">
        <f aca="false">SUM(Y30:Y37)</f>
        <v>0.70251497005988</v>
      </c>
      <c r="Z38" s="179" t="n">
        <f aca="false">SUM(Z30:Z37)</f>
        <v>0.70251497005988</v>
      </c>
      <c r="AA38" s="179" t="n">
        <f aca="false">SUM(AA30:AA37)</f>
        <v>0.70251497005988</v>
      </c>
      <c r="AB38" s="179" t="n">
        <f aca="false">SUM(AB30:AB37)</f>
        <v>0.70251497005988</v>
      </c>
      <c r="AC38" s="179" t="n">
        <f aca="false">SUM(AC30:AC37)</f>
        <v>0.70251497005988</v>
      </c>
      <c r="AD38" s="179" t="n">
        <f aca="false">SUM(AD30:AD37)</f>
        <v>0.685748502994012</v>
      </c>
      <c r="AE38" s="179" t="n">
        <f aca="false">SUM(AE30:AE37)</f>
        <v>0.624131736526946</v>
      </c>
      <c r="AF38" s="179" t="n">
        <f aca="false">SUM(AF30:AF37)</f>
        <v>0.494610778443114</v>
      </c>
      <c r="AG38" s="179" t="n">
        <f aca="false">SUM(AG30:AG37)</f>
        <v>0.428383233532934</v>
      </c>
      <c r="AH38" s="179" t="n">
        <f aca="false">SUM(AH30:AH37)</f>
        <v>0.293832335329341</v>
      </c>
      <c r="AI38" s="179" t="n">
        <f aca="false">SUM(AI30:AI37)</f>
        <v>0.226347305389222</v>
      </c>
      <c r="AJ38" s="179" t="n">
        <f aca="false">SUM(AJ30:AJ37)</f>
        <v>0.197005988023952</v>
      </c>
      <c r="AK38" s="179" t="n">
        <f aca="false">SUM(AK30:AK37)</f>
        <v>0.129940119760479</v>
      </c>
      <c r="AL38" s="179" t="n">
        <f aca="false">SUM(AL30:AL37)</f>
        <v>0.129940119760479</v>
      </c>
      <c r="AM38" s="179" t="n">
        <f aca="false">SUM(AM30:AM37)</f>
        <v>0.0653892215568862</v>
      </c>
      <c r="AN38" s="179" t="n">
        <f aca="false">SUM(AN30:AN37)</f>
        <v>0.0653892215568862</v>
      </c>
      <c r="AO38" s="179" t="n">
        <f aca="false">SUM(B38:AN38)</f>
        <v>18.6241916167665</v>
      </c>
    </row>
    <row r="39" customFormat="false" ht="13.8" hidden="false" customHeight="false" outlineLevel="0" collapsed="false">
      <c r="A39" s="182"/>
      <c r="B39" s="179"/>
      <c r="C39" s="179"/>
      <c r="D39" s="183" t="n">
        <f aca="false">AVERAGE(D38:H38)</f>
        <v>0.195413173652695</v>
      </c>
      <c r="E39" s="183"/>
      <c r="F39" s="183"/>
      <c r="G39" s="183"/>
      <c r="H39" s="183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83" t="n">
        <f aca="false">AVERAGE(S38:W38)</f>
        <v>0.70251497005988</v>
      </c>
      <c r="T39" s="183"/>
      <c r="U39" s="183"/>
      <c r="V39" s="183"/>
      <c r="W39" s="183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83" t="n">
        <f aca="false">AVERAGE(AH38:AL38)</f>
        <v>0.195413173652695</v>
      </c>
      <c r="AI39" s="183"/>
      <c r="AJ39" s="183"/>
      <c r="AK39" s="183"/>
      <c r="AL39" s="183"/>
      <c r="AM39" s="179"/>
      <c r="AN39" s="179"/>
      <c r="AO39" s="179"/>
    </row>
    <row r="41" customFormat="false" ht="13.2" hidden="false" customHeight="false" outlineLevel="0" collapsed="false">
      <c r="A41" s="0" t="n">
        <f aca="false">'Pattern Design'!G21</f>
        <v>9</v>
      </c>
      <c r="B41" s="184" t="n">
        <f aca="false">'Pattern Design'!C29</f>
        <v>15</v>
      </c>
      <c r="C41" s="184" t="n">
        <f aca="false">'Pattern Design'!D29</f>
        <v>15</v>
      </c>
      <c r="D41" s="184" t="n">
        <f aca="false">'Pattern Design'!E29</f>
        <v>20</v>
      </c>
      <c r="E41" s="184" t="n">
        <f aca="false">'Pattern Design'!F29</f>
        <v>20</v>
      </c>
      <c r="F41" s="184" t="n">
        <f aca="false">'Pattern Design'!G29</f>
        <v>30</v>
      </c>
      <c r="G41" s="184" t="n">
        <f aca="false">'Pattern Design'!H29</f>
        <v>30</v>
      </c>
      <c r="H41" s="184" t="n">
        <f aca="false">'Pattern Design'!I29</f>
        <v>44</v>
      </c>
      <c r="I41" s="184" t="n">
        <f aca="false">'Pattern Design'!J29</f>
        <v>56</v>
      </c>
      <c r="J41" s="184" t="n">
        <f aca="false">'Pattern Design'!K29</f>
        <v>67</v>
      </c>
      <c r="K41" s="184" t="n">
        <f aca="false">'Pattern Design'!L29</f>
        <v>79</v>
      </c>
      <c r="L41" s="184" t="n">
        <f aca="false">'Pattern Design'!M29</f>
        <v>90</v>
      </c>
      <c r="M41" s="184" t="n">
        <f aca="false">'Pattern Design'!N29</f>
        <v>90</v>
      </c>
      <c r="N41" s="184" t="n">
        <f aca="false">'Pattern Design'!O29</f>
        <v>90</v>
      </c>
      <c r="O41" s="184" t="n">
        <f aca="false">'Pattern Design'!P29</f>
        <v>90</v>
      </c>
      <c r="P41" s="184" t="n">
        <f aca="false">'Pattern Design'!Q29</f>
        <v>90</v>
      </c>
      <c r="Q41" s="184" t="n">
        <f aca="false">'Pattern Design'!R29</f>
        <v>90</v>
      </c>
      <c r="R41" s="184" t="n">
        <f aca="false">'Pattern Design'!S29</f>
        <v>90</v>
      </c>
      <c r="S41" s="184" t="n">
        <f aca="false">'Pattern Design'!T29</f>
        <v>90</v>
      </c>
      <c r="T41" s="184" t="n">
        <f aca="false">'Pattern Design'!U29</f>
        <v>90</v>
      </c>
      <c r="U41" s="184" t="n">
        <f aca="false">'Pattern Design'!V29</f>
        <v>90</v>
      </c>
      <c r="V41" s="184" t="n">
        <f aca="false">'Pattern Design'!W29</f>
        <v>90</v>
      </c>
      <c r="W41" s="184" t="n">
        <f aca="false">'Pattern Design'!X29</f>
        <v>90</v>
      </c>
      <c r="X41" s="184" t="n">
        <f aca="false">'Pattern Design'!Y29</f>
        <v>90</v>
      </c>
      <c r="Y41" s="184" t="n">
        <f aca="false">'Pattern Design'!Z29</f>
        <v>90</v>
      </c>
      <c r="Z41" s="184" t="n">
        <f aca="false">'Pattern Design'!AA29</f>
        <v>90</v>
      </c>
      <c r="AA41" s="184" t="n">
        <f aca="false">'Pattern Design'!AB29</f>
        <v>90</v>
      </c>
      <c r="AB41" s="184" t="n">
        <f aca="false">'Pattern Design'!AC29</f>
        <v>90</v>
      </c>
      <c r="AC41" s="184" t="n">
        <f aca="false">'Pattern Design'!AD29</f>
        <v>90</v>
      </c>
      <c r="AD41" s="184" t="n">
        <f aca="false">'Pattern Design'!AE29</f>
        <v>90</v>
      </c>
      <c r="AE41" s="184" t="n">
        <f aca="false">'Pattern Design'!AF29</f>
        <v>79</v>
      </c>
      <c r="AF41" s="184" t="n">
        <f aca="false">'Pattern Design'!AG29</f>
        <v>67</v>
      </c>
      <c r="AG41" s="184" t="n">
        <f aca="false">'Pattern Design'!AH29</f>
        <v>56</v>
      </c>
      <c r="AH41" s="184" t="n">
        <f aca="false">'Pattern Design'!AI29</f>
        <v>44</v>
      </c>
      <c r="AI41" s="184" t="n">
        <f aca="false">'Pattern Design'!AJ29</f>
        <v>30</v>
      </c>
      <c r="AJ41" s="184" t="n">
        <f aca="false">'Pattern Design'!AK29</f>
        <v>30</v>
      </c>
      <c r="AK41" s="184" t="n">
        <f aca="false">'Pattern Design'!AL29</f>
        <v>20</v>
      </c>
      <c r="AL41" s="184" t="n">
        <f aca="false">'Pattern Design'!AM29</f>
        <v>20</v>
      </c>
      <c r="AM41" s="184" t="n">
        <f aca="false">'Pattern Design'!AN29</f>
        <v>15</v>
      </c>
      <c r="AN41" s="184" t="n">
        <f aca="false">'Pattern Design'!AO29</f>
        <v>15</v>
      </c>
    </row>
    <row r="42" customFormat="false" ht="13.2" hidden="false" customHeight="false" outlineLevel="0" collapsed="false">
      <c r="A42" s="0" t="n">
        <f aca="false">'Pattern Design'!K21</f>
        <v>16</v>
      </c>
      <c r="B42" s="184" t="n">
        <f aca="false">'Pattern Design'!C30</f>
        <v>3</v>
      </c>
      <c r="C42" s="184" t="n">
        <f aca="false">'Pattern Design'!D30</f>
        <v>3</v>
      </c>
      <c r="D42" s="184" t="n">
        <f aca="false">'Pattern Design'!E30</f>
        <v>10</v>
      </c>
      <c r="E42" s="184" t="n">
        <f aca="false">'Pattern Design'!F30</f>
        <v>10</v>
      </c>
      <c r="F42" s="184" t="n">
        <f aca="false">'Pattern Design'!G30</f>
        <v>20</v>
      </c>
      <c r="G42" s="184" t="n">
        <f aca="false">'Pattern Design'!H30</f>
        <v>20</v>
      </c>
      <c r="H42" s="184" t="n">
        <f aca="false">'Pattern Design'!I30</f>
        <v>25</v>
      </c>
      <c r="I42" s="184" t="n">
        <f aca="false">'Pattern Design'!J30</f>
        <v>40</v>
      </c>
      <c r="J42" s="184" t="n">
        <f aca="false">'Pattern Design'!K30</f>
        <v>45</v>
      </c>
      <c r="K42" s="184" t="n">
        <f aca="false">'Pattern Design'!L30</f>
        <v>60</v>
      </c>
      <c r="L42" s="184" t="n">
        <f aca="false">'Pattern Design'!M30</f>
        <v>60</v>
      </c>
      <c r="M42" s="184" t="n">
        <f aca="false">'Pattern Design'!N30</f>
        <v>60</v>
      </c>
      <c r="N42" s="184" t="n">
        <f aca="false">'Pattern Design'!O30</f>
        <v>60</v>
      </c>
      <c r="O42" s="184" t="n">
        <f aca="false">'Pattern Design'!P30</f>
        <v>60</v>
      </c>
      <c r="P42" s="184" t="n">
        <f aca="false">'Pattern Design'!Q30</f>
        <v>60</v>
      </c>
      <c r="Q42" s="184" t="n">
        <f aca="false">'Pattern Design'!R30</f>
        <v>60</v>
      </c>
      <c r="R42" s="184" t="n">
        <f aca="false">'Pattern Design'!S30</f>
        <v>60</v>
      </c>
      <c r="S42" s="184" t="n">
        <f aca="false">'Pattern Design'!T30</f>
        <v>60</v>
      </c>
      <c r="T42" s="184" t="n">
        <f aca="false">'Pattern Design'!U30</f>
        <v>60</v>
      </c>
      <c r="U42" s="184" t="n">
        <f aca="false">'Pattern Design'!V30</f>
        <v>60</v>
      </c>
      <c r="V42" s="184" t="n">
        <f aca="false">'Pattern Design'!W30</f>
        <v>60</v>
      </c>
      <c r="W42" s="184" t="n">
        <f aca="false">'Pattern Design'!X30</f>
        <v>60</v>
      </c>
      <c r="X42" s="184" t="n">
        <f aca="false">'Pattern Design'!Y30</f>
        <v>60</v>
      </c>
      <c r="Y42" s="184" t="n">
        <f aca="false">'Pattern Design'!Z30</f>
        <v>60</v>
      </c>
      <c r="Z42" s="184" t="n">
        <f aca="false">'Pattern Design'!AA30</f>
        <v>60</v>
      </c>
      <c r="AA42" s="184" t="n">
        <f aca="false">'Pattern Design'!AB30</f>
        <v>60</v>
      </c>
      <c r="AB42" s="184" t="n">
        <f aca="false">'Pattern Design'!AC30</f>
        <v>60</v>
      </c>
      <c r="AC42" s="184" t="n">
        <f aca="false">'Pattern Design'!AD30</f>
        <v>60</v>
      </c>
      <c r="AD42" s="184" t="n">
        <f aca="false">'Pattern Design'!AE30</f>
        <v>60</v>
      </c>
      <c r="AE42" s="184" t="n">
        <f aca="false">'Pattern Design'!AF30</f>
        <v>60</v>
      </c>
      <c r="AF42" s="184" t="n">
        <f aca="false">'Pattern Design'!AG30</f>
        <v>45</v>
      </c>
      <c r="AG42" s="184" t="n">
        <f aca="false">'Pattern Design'!AH30</f>
        <v>40</v>
      </c>
      <c r="AH42" s="184" t="n">
        <f aca="false">'Pattern Design'!AI30</f>
        <v>25</v>
      </c>
      <c r="AI42" s="184" t="n">
        <f aca="false">'Pattern Design'!AJ30</f>
        <v>20</v>
      </c>
      <c r="AJ42" s="184" t="n">
        <f aca="false">'Pattern Design'!AK30</f>
        <v>20</v>
      </c>
      <c r="AK42" s="184" t="n">
        <f aca="false">'Pattern Design'!AL30</f>
        <v>10</v>
      </c>
      <c r="AL42" s="184" t="n">
        <f aca="false">'Pattern Design'!AM30</f>
        <v>10</v>
      </c>
      <c r="AM42" s="184" t="n">
        <f aca="false">'Pattern Design'!AN30</f>
        <v>3</v>
      </c>
      <c r="AN42" s="184" t="n">
        <f aca="false">'Pattern Design'!AO30</f>
        <v>3</v>
      </c>
    </row>
    <row r="43" customFormat="false" ht="13.2" hidden="false" customHeight="false" outlineLevel="0" collapsed="false">
      <c r="A43" s="0" t="n">
        <f aca="false">'Pattern Design'!O21</f>
        <v>24</v>
      </c>
      <c r="B43" s="184" t="n">
        <f aca="false">'Pattern Design'!C31</f>
        <v>0</v>
      </c>
      <c r="C43" s="184" t="n">
        <f aca="false">'Pattern Design'!D31</f>
        <v>0</v>
      </c>
      <c r="D43" s="184" t="n">
        <f aca="false">'Pattern Design'!E31</f>
        <v>6</v>
      </c>
      <c r="E43" s="184" t="n">
        <f aca="false">'Pattern Design'!F31</f>
        <v>6</v>
      </c>
      <c r="F43" s="184" t="n">
        <f aca="false">'Pattern Design'!G31</f>
        <v>6</v>
      </c>
      <c r="G43" s="184" t="n">
        <f aca="false">'Pattern Design'!H31</f>
        <v>10</v>
      </c>
      <c r="H43" s="184" t="n">
        <f aca="false">'Pattern Design'!I31</f>
        <v>10</v>
      </c>
      <c r="I43" s="184" t="n">
        <f aca="false">'Pattern Design'!J31</f>
        <v>20</v>
      </c>
      <c r="J43" s="184" t="n">
        <f aca="false">'Pattern Design'!K31</f>
        <v>20</v>
      </c>
      <c r="K43" s="184" t="n">
        <f aca="false">'Pattern Design'!L31</f>
        <v>30</v>
      </c>
      <c r="L43" s="184" t="n">
        <f aca="false">'Pattern Design'!M31</f>
        <v>35</v>
      </c>
      <c r="M43" s="184" t="n">
        <f aca="false">'Pattern Design'!N31</f>
        <v>40</v>
      </c>
      <c r="N43" s="184" t="n">
        <f aca="false">'Pattern Design'!O31</f>
        <v>40</v>
      </c>
      <c r="O43" s="184" t="n">
        <f aca="false">'Pattern Design'!P31</f>
        <v>40</v>
      </c>
      <c r="P43" s="184" t="n">
        <f aca="false">'Pattern Design'!Q31</f>
        <v>40</v>
      </c>
      <c r="Q43" s="184" t="n">
        <f aca="false">'Pattern Design'!R31</f>
        <v>40</v>
      </c>
      <c r="R43" s="184" t="n">
        <f aca="false">'Pattern Design'!S31</f>
        <v>40</v>
      </c>
      <c r="S43" s="184" t="n">
        <f aca="false">'Pattern Design'!T31</f>
        <v>40</v>
      </c>
      <c r="T43" s="184" t="n">
        <f aca="false">'Pattern Design'!U31</f>
        <v>40</v>
      </c>
      <c r="U43" s="184" t="n">
        <f aca="false">'Pattern Design'!V31</f>
        <v>40</v>
      </c>
      <c r="V43" s="184" t="n">
        <f aca="false">'Pattern Design'!W31</f>
        <v>40</v>
      </c>
      <c r="W43" s="184" t="n">
        <f aca="false">'Pattern Design'!X31</f>
        <v>40</v>
      </c>
      <c r="X43" s="184" t="n">
        <f aca="false">'Pattern Design'!Y31</f>
        <v>40</v>
      </c>
      <c r="Y43" s="184" t="n">
        <f aca="false">'Pattern Design'!Z31</f>
        <v>40</v>
      </c>
      <c r="Z43" s="184" t="n">
        <f aca="false">'Pattern Design'!AA31</f>
        <v>40</v>
      </c>
      <c r="AA43" s="184" t="n">
        <f aca="false">'Pattern Design'!AB31</f>
        <v>40</v>
      </c>
      <c r="AB43" s="184" t="n">
        <f aca="false">'Pattern Design'!AC31</f>
        <v>40</v>
      </c>
      <c r="AC43" s="184" t="n">
        <f aca="false">'Pattern Design'!AD31</f>
        <v>40</v>
      </c>
      <c r="AD43" s="184" t="n">
        <f aca="false">'Pattern Design'!AE31</f>
        <v>35</v>
      </c>
      <c r="AE43" s="184" t="n">
        <f aca="false">'Pattern Design'!AF31</f>
        <v>30</v>
      </c>
      <c r="AF43" s="184" t="n">
        <f aca="false">'Pattern Design'!AG31</f>
        <v>20</v>
      </c>
      <c r="AG43" s="184" t="n">
        <f aca="false">'Pattern Design'!AH31</f>
        <v>20</v>
      </c>
      <c r="AH43" s="184" t="n">
        <f aca="false">'Pattern Design'!AI31</f>
        <v>10</v>
      </c>
      <c r="AI43" s="184" t="n">
        <f aca="false">'Pattern Design'!AJ31</f>
        <v>10</v>
      </c>
      <c r="AJ43" s="184" t="n">
        <f aca="false">'Pattern Design'!AK31</f>
        <v>6</v>
      </c>
      <c r="AK43" s="184" t="n">
        <f aca="false">'Pattern Design'!AL31</f>
        <v>6</v>
      </c>
      <c r="AL43" s="184" t="n">
        <f aca="false">'Pattern Design'!AM31</f>
        <v>6</v>
      </c>
      <c r="AM43" s="184" t="n">
        <f aca="false">'Pattern Design'!AN31</f>
        <v>0</v>
      </c>
      <c r="AN43" s="184" t="n">
        <f aca="false">'Pattern Design'!AO31</f>
        <v>0</v>
      </c>
    </row>
    <row r="44" customFormat="false" ht="13.2" hidden="false" customHeight="false" outlineLevel="0" collapsed="false">
      <c r="A44" s="0" t="n">
        <f aca="false">'Pattern Design'!S21</f>
        <v>28</v>
      </c>
      <c r="B44" s="184" t="n">
        <f aca="false">'Pattern Design'!C32</f>
        <v>0</v>
      </c>
      <c r="C44" s="184" t="n">
        <f aca="false">'Pattern Design'!D32</f>
        <v>0</v>
      </c>
      <c r="D44" s="184" t="n">
        <f aca="false">'Pattern Design'!E32</f>
        <v>3</v>
      </c>
      <c r="E44" s="184" t="n">
        <f aca="false">'Pattern Design'!F32</f>
        <v>3</v>
      </c>
      <c r="F44" s="184" t="n">
        <f aca="false">'Pattern Design'!G32</f>
        <v>3</v>
      </c>
      <c r="G44" s="184" t="n">
        <f aca="false">'Pattern Design'!H32</f>
        <v>5</v>
      </c>
      <c r="H44" s="184" t="n">
        <f aca="false">'Pattern Design'!I32</f>
        <v>5</v>
      </c>
      <c r="I44" s="184" t="n">
        <f aca="false">'Pattern Design'!J32</f>
        <v>12</v>
      </c>
      <c r="J44" s="184" t="n">
        <f aca="false">'Pattern Design'!K32</f>
        <v>18</v>
      </c>
      <c r="K44" s="184" t="n">
        <f aca="false">'Pattern Design'!L32</f>
        <v>22</v>
      </c>
      <c r="L44" s="184" t="n">
        <f aca="false">'Pattern Design'!M32</f>
        <v>24</v>
      </c>
      <c r="M44" s="184" t="n">
        <f aca="false">'Pattern Design'!N32</f>
        <v>24</v>
      </c>
      <c r="N44" s="184" t="n">
        <f aca="false">'Pattern Design'!O32</f>
        <v>24</v>
      </c>
      <c r="O44" s="184" t="n">
        <f aca="false">'Pattern Design'!P32</f>
        <v>24</v>
      </c>
      <c r="P44" s="184" t="n">
        <f aca="false">'Pattern Design'!Q32</f>
        <v>24</v>
      </c>
      <c r="Q44" s="184" t="n">
        <f aca="false">'Pattern Design'!R32</f>
        <v>24</v>
      </c>
      <c r="R44" s="184" t="n">
        <f aca="false">'Pattern Design'!S32</f>
        <v>24</v>
      </c>
      <c r="S44" s="184" t="n">
        <f aca="false">'Pattern Design'!T32</f>
        <v>24</v>
      </c>
      <c r="T44" s="184" t="n">
        <f aca="false">'Pattern Design'!U32</f>
        <v>24</v>
      </c>
      <c r="U44" s="184" t="n">
        <f aca="false">'Pattern Design'!V32</f>
        <v>24</v>
      </c>
      <c r="V44" s="184" t="n">
        <f aca="false">'Pattern Design'!W32</f>
        <v>24</v>
      </c>
      <c r="W44" s="184" t="n">
        <f aca="false">'Pattern Design'!X32</f>
        <v>24</v>
      </c>
      <c r="X44" s="184" t="n">
        <f aca="false">'Pattern Design'!Y32</f>
        <v>24</v>
      </c>
      <c r="Y44" s="184" t="n">
        <f aca="false">'Pattern Design'!Z32</f>
        <v>24</v>
      </c>
      <c r="Z44" s="184" t="n">
        <f aca="false">'Pattern Design'!AA32</f>
        <v>24</v>
      </c>
      <c r="AA44" s="184" t="n">
        <f aca="false">'Pattern Design'!AB32</f>
        <v>24</v>
      </c>
      <c r="AB44" s="184" t="n">
        <f aca="false">'Pattern Design'!AC32</f>
        <v>24</v>
      </c>
      <c r="AC44" s="184" t="n">
        <f aca="false">'Pattern Design'!AD32</f>
        <v>24</v>
      </c>
      <c r="AD44" s="184" t="n">
        <f aca="false">'Pattern Design'!AE32</f>
        <v>24</v>
      </c>
      <c r="AE44" s="184" t="n">
        <f aca="false">'Pattern Design'!AF32</f>
        <v>22</v>
      </c>
      <c r="AF44" s="184" t="n">
        <f aca="false">'Pattern Design'!AG32</f>
        <v>18</v>
      </c>
      <c r="AG44" s="184" t="n">
        <f aca="false">'Pattern Design'!AH32</f>
        <v>12</v>
      </c>
      <c r="AH44" s="184" t="n">
        <f aca="false">'Pattern Design'!AI32</f>
        <v>5</v>
      </c>
      <c r="AI44" s="184" t="n">
        <f aca="false">'Pattern Design'!AJ32</f>
        <v>5</v>
      </c>
      <c r="AJ44" s="184" t="n">
        <f aca="false">'Pattern Design'!AK32</f>
        <v>3</v>
      </c>
      <c r="AK44" s="184" t="n">
        <f aca="false">'Pattern Design'!AL32</f>
        <v>3</v>
      </c>
      <c r="AL44" s="184" t="n">
        <f aca="false">'Pattern Design'!AM32</f>
        <v>3</v>
      </c>
      <c r="AM44" s="184" t="n">
        <f aca="false">'Pattern Design'!AN32</f>
        <v>0</v>
      </c>
      <c r="AN44" s="184" t="n">
        <f aca="false">'Pattern Design'!AO32</f>
        <v>0</v>
      </c>
    </row>
    <row r="45" customFormat="false" ht="13.2" hidden="false" customHeight="false" outlineLevel="0" collapsed="false">
      <c r="A45" s="0" t="n">
        <f aca="false">'Pattern Design'!W21</f>
        <v>38</v>
      </c>
      <c r="B45" s="184" t="n">
        <f aca="false">'Pattern Design'!C33</f>
        <v>0</v>
      </c>
      <c r="C45" s="184" t="n">
        <f aca="false">'Pattern Design'!D33</f>
        <v>0</v>
      </c>
      <c r="D45" s="184" t="n">
        <f aca="false">'Pattern Design'!E33</f>
        <v>0</v>
      </c>
      <c r="E45" s="184" t="n">
        <f aca="false">'Pattern Design'!F33</f>
        <v>0</v>
      </c>
      <c r="F45" s="184" t="n">
        <f aca="false">'Pattern Design'!G33</f>
        <v>0</v>
      </c>
      <c r="G45" s="184" t="n">
        <f aca="false">'Pattern Design'!H33</f>
        <v>3</v>
      </c>
      <c r="H45" s="184" t="n">
        <f aca="false">'Pattern Design'!I33</f>
        <v>3</v>
      </c>
      <c r="I45" s="184" t="n">
        <f aca="false">'Pattern Design'!J33</f>
        <v>3</v>
      </c>
      <c r="J45" s="184" t="n">
        <f aca="false">'Pattern Design'!K33</f>
        <v>3</v>
      </c>
      <c r="K45" s="184" t="n">
        <f aca="false">'Pattern Design'!L33</f>
        <v>3</v>
      </c>
      <c r="L45" s="184" t="n">
        <f aca="false">'Pattern Design'!M33</f>
        <v>3</v>
      </c>
      <c r="M45" s="184" t="n">
        <f aca="false">'Pattern Design'!N33</f>
        <v>3</v>
      </c>
      <c r="N45" s="184" t="n">
        <f aca="false">'Pattern Design'!O33</f>
        <v>3</v>
      </c>
      <c r="O45" s="184" t="n">
        <f aca="false">'Pattern Design'!P33</f>
        <v>3</v>
      </c>
      <c r="P45" s="184" t="n">
        <f aca="false">'Pattern Design'!Q33</f>
        <v>3</v>
      </c>
      <c r="Q45" s="184" t="n">
        <f aca="false">'Pattern Design'!R33</f>
        <v>3</v>
      </c>
      <c r="R45" s="184" t="n">
        <f aca="false">'Pattern Design'!S33</f>
        <v>3</v>
      </c>
      <c r="S45" s="184" t="n">
        <f aca="false">'Pattern Design'!T33</f>
        <v>3</v>
      </c>
      <c r="T45" s="184" t="n">
        <f aca="false">'Pattern Design'!U33</f>
        <v>3</v>
      </c>
      <c r="U45" s="184" t="n">
        <f aca="false">'Pattern Design'!V33</f>
        <v>3</v>
      </c>
      <c r="V45" s="184" t="n">
        <f aca="false">'Pattern Design'!W33</f>
        <v>3</v>
      </c>
      <c r="W45" s="184" t="n">
        <f aca="false">'Pattern Design'!X33</f>
        <v>3</v>
      </c>
      <c r="X45" s="184" t="n">
        <f aca="false">'Pattern Design'!Y33</f>
        <v>3</v>
      </c>
      <c r="Y45" s="184" t="n">
        <f aca="false">'Pattern Design'!Z33</f>
        <v>3</v>
      </c>
      <c r="Z45" s="184" t="n">
        <f aca="false">'Pattern Design'!AA33</f>
        <v>3</v>
      </c>
      <c r="AA45" s="184" t="n">
        <f aca="false">'Pattern Design'!AB33</f>
        <v>3</v>
      </c>
      <c r="AB45" s="184" t="n">
        <f aca="false">'Pattern Design'!AC33</f>
        <v>3</v>
      </c>
      <c r="AC45" s="184" t="n">
        <f aca="false">'Pattern Design'!AD33</f>
        <v>3</v>
      </c>
      <c r="AD45" s="184" t="n">
        <f aca="false">'Pattern Design'!AE33</f>
        <v>3</v>
      </c>
      <c r="AE45" s="184" t="n">
        <f aca="false">'Pattern Design'!AF33</f>
        <v>3</v>
      </c>
      <c r="AF45" s="184" t="n">
        <f aca="false">'Pattern Design'!AG33</f>
        <v>3</v>
      </c>
      <c r="AG45" s="184" t="n">
        <f aca="false">'Pattern Design'!AH33</f>
        <v>3</v>
      </c>
      <c r="AH45" s="184" t="n">
        <f aca="false">'Pattern Design'!AI33</f>
        <v>3</v>
      </c>
      <c r="AI45" s="184" t="n">
        <f aca="false">'Pattern Design'!AJ33</f>
        <v>3</v>
      </c>
      <c r="AJ45" s="184" t="n">
        <f aca="false">'Pattern Design'!AK33</f>
        <v>0</v>
      </c>
      <c r="AK45" s="184" t="n">
        <f aca="false">'Pattern Design'!AL33</f>
        <v>0</v>
      </c>
      <c r="AL45" s="184" t="n">
        <f aca="false">'Pattern Design'!AM33</f>
        <v>0</v>
      </c>
      <c r="AM45" s="184" t="n">
        <f aca="false">'Pattern Design'!AN33</f>
        <v>0</v>
      </c>
      <c r="AN45" s="184" t="n">
        <f aca="false">'Pattern Design'!AO33</f>
        <v>0</v>
      </c>
    </row>
    <row r="46" customFormat="false" ht="13.2" hidden="false" customHeight="false" outlineLevel="0" collapsed="false">
      <c r="A46" s="0" t="n">
        <f aca="false">'Pattern Design'!AA21</f>
        <v>0</v>
      </c>
      <c r="B46" s="184" t="n">
        <f aca="false">'Pattern Design'!C34</f>
        <v>0</v>
      </c>
      <c r="C46" s="184" t="n">
        <f aca="false">'Pattern Design'!D34</f>
        <v>0</v>
      </c>
      <c r="D46" s="184" t="n">
        <f aca="false">'Pattern Design'!E34</f>
        <v>0</v>
      </c>
      <c r="E46" s="184" t="n">
        <f aca="false">'Pattern Design'!F34</f>
        <v>0</v>
      </c>
      <c r="F46" s="184" t="n">
        <f aca="false">'Pattern Design'!G34</f>
        <v>0</v>
      </c>
      <c r="G46" s="184" t="n">
        <f aca="false">'Pattern Design'!H34</f>
        <v>0</v>
      </c>
      <c r="H46" s="184" t="n">
        <f aca="false">'Pattern Design'!I34</f>
        <v>0</v>
      </c>
      <c r="I46" s="184" t="n">
        <f aca="false">'Pattern Design'!J34</f>
        <v>0</v>
      </c>
      <c r="J46" s="184" t="n">
        <f aca="false">'Pattern Design'!K34</f>
        <v>0</v>
      </c>
      <c r="K46" s="184" t="n">
        <f aca="false">'Pattern Design'!L34</f>
        <v>0</v>
      </c>
      <c r="L46" s="184" t="n">
        <f aca="false">'Pattern Design'!M34</f>
        <v>0</v>
      </c>
      <c r="M46" s="184" t="n">
        <f aca="false">'Pattern Design'!N34</f>
        <v>0</v>
      </c>
      <c r="N46" s="184" t="n">
        <f aca="false">'Pattern Design'!O34</f>
        <v>0</v>
      </c>
      <c r="O46" s="184" t="n">
        <f aca="false">'Pattern Design'!P34</f>
        <v>0</v>
      </c>
      <c r="P46" s="184" t="n">
        <f aca="false">'Pattern Design'!Q34</f>
        <v>0</v>
      </c>
      <c r="Q46" s="184" t="n">
        <f aca="false">'Pattern Design'!R34</f>
        <v>0</v>
      </c>
      <c r="R46" s="184" t="n">
        <f aca="false">'Pattern Design'!S34</f>
        <v>0</v>
      </c>
      <c r="S46" s="184" t="n">
        <f aca="false">'Pattern Design'!T34</f>
        <v>0</v>
      </c>
      <c r="T46" s="184" t="n">
        <f aca="false">'Pattern Design'!U34</f>
        <v>0</v>
      </c>
      <c r="U46" s="184" t="n">
        <f aca="false">'Pattern Design'!V34</f>
        <v>0</v>
      </c>
      <c r="V46" s="184" t="n">
        <f aca="false">'Pattern Design'!W34</f>
        <v>0</v>
      </c>
      <c r="W46" s="184" t="n">
        <f aca="false">'Pattern Design'!X34</f>
        <v>0</v>
      </c>
      <c r="X46" s="184" t="n">
        <f aca="false">'Pattern Design'!Y34</f>
        <v>0</v>
      </c>
      <c r="Y46" s="184" t="n">
        <f aca="false">'Pattern Design'!Z34</f>
        <v>0</v>
      </c>
      <c r="Z46" s="184" t="n">
        <f aca="false">'Pattern Design'!AA34</f>
        <v>0</v>
      </c>
      <c r="AA46" s="184" t="n">
        <f aca="false">'Pattern Design'!AB34</f>
        <v>0</v>
      </c>
      <c r="AB46" s="184" t="n">
        <f aca="false">'Pattern Design'!AC34</f>
        <v>0</v>
      </c>
      <c r="AC46" s="184" t="n">
        <f aca="false">'Pattern Design'!AD34</f>
        <v>0</v>
      </c>
      <c r="AD46" s="184" t="n">
        <f aca="false">'Pattern Design'!AE34</f>
        <v>0</v>
      </c>
      <c r="AE46" s="184" t="n">
        <f aca="false">'Pattern Design'!AF34</f>
        <v>0</v>
      </c>
      <c r="AF46" s="184" t="n">
        <f aca="false">'Pattern Design'!AG34</f>
        <v>0</v>
      </c>
      <c r="AG46" s="184" t="n">
        <f aca="false">'Pattern Design'!AH34</f>
        <v>0</v>
      </c>
      <c r="AH46" s="184" t="n">
        <f aca="false">'Pattern Design'!AI34</f>
        <v>0</v>
      </c>
      <c r="AI46" s="184" t="n">
        <f aca="false">'Pattern Design'!AJ34</f>
        <v>0</v>
      </c>
      <c r="AJ46" s="184" t="n">
        <f aca="false">'Pattern Design'!AK34</f>
        <v>0</v>
      </c>
      <c r="AK46" s="184" t="n">
        <f aca="false">'Pattern Design'!AL34</f>
        <v>0</v>
      </c>
      <c r="AL46" s="184" t="n">
        <f aca="false">'Pattern Design'!AM34</f>
        <v>0</v>
      </c>
      <c r="AM46" s="184" t="n">
        <f aca="false">'Pattern Design'!AN34</f>
        <v>0</v>
      </c>
      <c r="AN46" s="184" t="n">
        <f aca="false">'Pattern Design'!AO34</f>
        <v>0</v>
      </c>
    </row>
    <row r="47" customFormat="false" ht="13.2" hidden="false" customHeight="false" outlineLevel="0" collapsed="false">
      <c r="A47" s="0" t="n">
        <f aca="false">'Pattern Design'!AE21</f>
        <v>0</v>
      </c>
      <c r="B47" s="184" t="n">
        <f aca="false">'Pattern Design'!C35</f>
        <v>0</v>
      </c>
      <c r="C47" s="184" t="n">
        <f aca="false">'Pattern Design'!D35</f>
        <v>0</v>
      </c>
      <c r="D47" s="184" t="n">
        <f aca="false">'Pattern Design'!E35</f>
        <v>0</v>
      </c>
      <c r="E47" s="184" t="n">
        <f aca="false">'Pattern Design'!F35</f>
        <v>0</v>
      </c>
      <c r="F47" s="184" t="n">
        <f aca="false">'Pattern Design'!G35</f>
        <v>0</v>
      </c>
      <c r="G47" s="184" t="n">
        <f aca="false">'Pattern Design'!H35</f>
        <v>0</v>
      </c>
      <c r="H47" s="184" t="n">
        <f aca="false">'Pattern Design'!I35</f>
        <v>0</v>
      </c>
      <c r="I47" s="184" t="n">
        <f aca="false">'Pattern Design'!J35</f>
        <v>0</v>
      </c>
      <c r="J47" s="184" t="n">
        <f aca="false">'Pattern Design'!K35</f>
        <v>0</v>
      </c>
      <c r="K47" s="184" t="n">
        <f aca="false">'Pattern Design'!L35</f>
        <v>0</v>
      </c>
      <c r="L47" s="184" t="n">
        <f aca="false">'Pattern Design'!M35</f>
        <v>0</v>
      </c>
      <c r="M47" s="184" t="n">
        <f aca="false">'Pattern Design'!N35</f>
        <v>0</v>
      </c>
      <c r="N47" s="184" t="n">
        <f aca="false">'Pattern Design'!O35</f>
        <v>0</v>
      </c>
      <c r="O47" s="184" t="n">
        <f aca="false">'Pattern Design'!P35</f>
        <v>0</v>
      </c>
      <c r="P47" s="184" t="n">
        <f aca="false">'Pattern Design'!Q35</f>
        <v>0</v>
      </c>
      <c r="Q47" s="184" t="n">
        <f aca="false">'Pattern Design'!R35</f>
        <v>0</v>
      </c>
      <c r="R47" s="184" t="n">
        <f aca="false">'Pattern Design'!S35</f>
        <v>0</v>
      </c>
      <c r="S47" s="184" t="n">
        <f aca="false">'Pattern Design'!T35</f>
        <v>0</v>
      </c>
      <c r="T47" s="184" t="n">
        <f aca="false">'Pattern Design'!U35</f>
        <v>0</v>
      </c>
      <c r="U47" s="184" t="n">
        <f aca="false">'Pattern Design'!V35</f>
        <v>0</v>
      </c>
      <c r="V47" s="184" t="n">
        <f aca="false">'Pattern Design'!W35</f>
        <v>0</v>
      </c>
      <c r="W47" s="184" t="n">
        <f aca="false">'Pattern Design'!X35</f>
        <v>0</v>
      </c>
      <c r="X47" s="184" t="n">
        <f aca="false">'Pattern Design'!Y35</f>
        <v>0</v>
      </c>
      <c r="Y47" s="184" t="n">
        <f aca="false">'Pattern Design'!Z35</f>
        <v>0</v>
      </c>
      <c r="Z47" s="184" t="n">
        <f aca="false">'Pattern Design'!AA35</f>
        <v>0</v>
      </c>
      <c r="AA47" s="184" t="n">
        <f aca="false">'Pattern Design'!AB35</f>
        <v>0</v>
      </c>
      <c r="AB47" s="184" t="n">
        <f aca="false">'Pattern Design'!AC35</f>
        <v>0</v>
      </c>
      <c r="AC47" s="184" t="n">
        <f aca="false">'Pattern Design'!AD35</f>
        <v>0</v>
      </c>
      <c r="AD47" s="184" t="n">
        <f aca="false">'Pattern Design'!AE35</f>
        <v>0</v>
      </c>
      <c r="AE47" s="184" t="n">
        <f aca="false">'Pattern Design'!AF35</f>
        <v>0</v>
      </c>
      <c r="AF47" s="184" t="n">
        <f aca="false">'Pattern Design'!AG35</f>
        <v>0</v>
      </c>
      <c r="AG47" s="184" t="n">
        <f aca="false">'Pattern Design'!AH35</f>
        <v>0</v>
      </c>
      <c r="AH47" s="184" t="n">
        <f aca="false">'Pattern Design'!AI35</f>
        <v>0</v>
      </c>
      <c r="AI47" s="184" t="n">
        <f aca="false">'Pattern Design'!AJ35</f>
        <v>0</v>
      </c>
      <c r="AJ47" s="184" t="n">
        <f aca="false">'Pattern Design'!AK35</f>
        <v>0</v>
      </c>
      <c r="AK47" s="184" t="n">
        <f aca="false">'Pattern Design'!AL35</f>
        <v>0</v>
      </c>
      <c r="AL47" s="184" t="n">
        <f aca="false">'Pattern Design'!AM35</f>
        <v>0</v>
      </c>
      <c r="AM47" s="184" t="n">
        <f aca="false">'Pattern Design'!AN35</f>
        <v>0</v>
      </c>
      <c r="AN47" s="184" t="n">
        <f aca="false">'Pattern Design'!AO35</f>
        <v>0</v>
      </c>
    </row>
    <row r="48" customFormat="false" ht="13.2" hidden="false" customHeight="false" outlineLevel="0" collapsed="false">
      <c r="A48" s="0" t="n">
        <f aca="false">'Pattern Design'!AI21</f>
        <v>0</v>
      </c>
      <c r="B48" s="184" t="n">
        <f aca="false">'Pattern Design'!C36</f>
        <v>0</v>
      </c>
      <c r="C48" s="184" t="n">
        <f aca="false">'Pattern Design'!D36</f>
        <v>0</v>
      </c>
      <c r="D48" s="184" t="n">
        <f aca="false">'Pattern Design'!E36</f>
        <v>0</v>
      </c>
      <c r="E48" s="184" t="n">
        <f aca="false">'Pattern Design'!F36</f>
        <v>0</v>
      </c>
      <c r="F48" s="184" t="n">
        <f aca="false">'Pattern Design'!G36</f>
        <v>0</v>
      </c>
      <c r="G48" s="184" t="n">
        <f aca="false">'Pattern Design'!H36</f>
        <v>0</v>
      </c>
      <c r="H48" s="184" t="n">
        <f aca="false">'Pattern Design'!I36</f>
        <v>0</v>
      </c>
      <c r="I48" s="184" t="n">
        <f aca="false">'Pattern Design'!J36</f>
        <v>0</v>
      </c>
      <c r="J48" s="184" t="n">
        <f aca="false">'Pattern Design'!K36</f>
        <v>0</v>
      </c>
      <c r="K48" s="184" t="n">
        <f aca="false">'Pattern Design'!L36</f>
        <v>0</v>
      </c>
      <c r="L48" s="184" t="n">
        <f aca="false">'Pattern Design'!M36</f>
        <v>0</v>
      </c>
      <c r="M48" s="184" t="n">
        <f aca="false">'Pattern Design'!N36</f>
        <v>0</v>
      </c>
      <c r="N48" s="184" t="n">
        <f aca="false">'Pattern Design'!O36</f>
        <v>0</v>
      </c>
      <c r="O48" s="184" t="n">
        <f aca="false">'Pattern Design'!P36</f>
        <v>0</v>
      </c>
      <c r="P48" s="184" t="n">
        <f aca="false">'Pattern Design'!Q36</f>
        <v>0</v>
      </c>
      <c r="Q48" s="184" t="n">
        <f aca="false">'Pattern Design'!R36</f>
        <v>0</v>
      </c>
      <c r="R48" s="184" t="n">
        <f aca="false">'Pattern Design'!S36</f>
        <v>0</v>
      </c>
      <c r="S48" s="184" t="n">
        <f aca="false">'Pattern Design'!T36</f>
        <v>0</v>
      </c>
      <c r="T48" s="184" t="n">
        <f aca="false">'Pattern Design'!U36</f>
        <v>0</v>
      </c>
      <c r="U48" s="184" t="n">
        <f aca="false">'Pattern Design'!V36</f>
        <v>0</v>
      </c>
      <c r="V48" s="184" t="n">
        <f aca="false">'Pattern Design'!W36</f>
        <v>0</v>
      </c>
      <c r="W48" s="184" t="n">
        <f aca="false">'Pattern Design'!X36</f>
        <v>0</v>
      </c>
      <c r="X48" s="184" t="n">
        <f aca="false">'Pattern Design'!Y36</f>
        <v>0</v>
      </c>
      <c r="Y48" s="184" t="n">
        <f aca="false">'Pattern Design'!Z36</f>
        <v>0</v>
      </c>
      <c r="Z48" s="184" t="n">
        <f aca="false">'Pattern Design'!AA36</f>
        <v>0</v>
      </c>
      <c r="AA48" s="184" t="n">
        <f aca="false">'Pattern Design'!AB36</f>
        <v>0</v>
      </c>
      <c r="AB48" s="184" t="n">
        <f aca="false">'Pattern Design'!AC36</f>
        <v>0</v>
      </c>
      <c r="AC48" s="184" t="n">
        <f aca="false">'Pattern Design'!AD36</f>
        <v>0</v>
      </c>
      <c r="AD48" s="184" t="n">
        <f aca="false">'Pattern Design'!AE36</f>
        <v>0</v>
      </c>
      <c r="AE48" s="184" t="n">
        <f aca="false">'Pattern Design'!AF36</f>
        <v>0</v>
      </c>
      <c r="AF48" s="184" t="n">
        <f aca="false">'Pattern Design'!AG36</f>
        <v>0</v>
      </c>
      <c r="AG48" s="184" t="n">
        <f aca="false">'Pattern Design'!AH36</f>
        <v>0</v>
      </c>
      <c r="AH48" s="184" t="n">
        <f aca="false">'Pattern Design'!AI36</f>
        <v>0</v>
      </c>
      <c r="AI48" s="184" t="n">
        <f aca="false">'Pattern Design'!AJ36</f>
        <v>0</v>
      </c>
      <c r="AJ48" s="184" t="n">
        <f aca="false">'Pattern Design'!AK36</f>
        <v>0</v>
      </c>
      <c r="AK48" s="184" t="n">
        <f aca="false">'Pattern Design'!AL36</f>
        <v>0</v>
      </c>
      <c r="AL48" s="184" t="n">
        <f aca="false">'Pattern Design'!AM36</f>
        <v>0</v>
      </c>
      <c r="AM48" s="184" t="n">
        <f aca="false">'Pattern Design'!AN36</f>
        <v>0</v>
      </c>
      <c r="AN48" s="184" t="n">
        <f aca="false">'Pattern Design'!AO36</f>
        <v>0</v>
      </c>
    </row>
  </sheetData>
  <mergeCells count="3">
    <mergeCell ref="D39:H39"/>
    <mergeCell ref="S39:W39"/>
    <mergeCell ref="AH39:AL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LibreOffice/7.2.2.2$Windows_X86_64 LibreOffice_project/02b2acce88a210515b4a5bb2e46cbfb63fe97d56</Application>
  <AppVersion>15.0000</AppVersion>
  <Company>BB&amp;B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2009-04-28T15:21:37Z</dcterms:created>
  <dc:creator>Trey Brown</dc:creator>
  <dc:description/>
  <dc:language>fi-FI</dc:language>
  <cp:lastModifiedBy/>
  <cp:lastPrinted>2019-11-18T23:30:00Z</cp:lastPrinted>
  <dcterms:modified xsi:type="dcterms:W3CDTF">2021-11-25T13:23:55Z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